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№ 48\Решение № 133\"/>
    </mc:Choice>
  </mc:AlternateContent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Доходы!$A$1:$C$103</definedName>
    <definedName name="_xlnm.Print_Area" localSheetId="3">Функц!$A$1:$E$48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5" l="1"/>
  <c r="G120" i="3" l="1"/>
  <c r="D69" i="5" s="1"/>
  <c r="D66" i="5" l="1"/>
  <c r="D68" i="5"/>
  <c r="D43" i="5"/>
  <c r="D31" i="5"/>
  <c r="G118" i="3"/>
  <c r="D67" i="5" s="1"/>
  <c r="G84" i="3" l="1"/>
  <c r="G132" i="3" l="1"/>
  <c r="D84" i="5" l="1"/>
  <c r="G139" i="3"/>
  <c r="G141" i="3"/>
  <c r="D119" i="5" l="1"/>
  <c r="G147" i="3"/>
  <c r="G34" i="3" l="1"/>
  <c r="D27" i="5"/>
  <c r="D91" i="5" l="1"/>
  <c r="D89" i="5"/>
  <c r="G145" i="3"/>
  <c r="D90" i="5" s="1"/>
  <c r="G143" i="3"/>
  <c r="D88" i="5" s="1"/>
  <c r="D108" i="5" l="1"/>
  <c r="G126" i="3"/>
  <c r="C83" i="2"/>
  <c r="D25" i="5" l="1"/>
  <c r="G75" i="3"/>
  <c r="C76" i="2"/>
  <c r="C97" i="2"/>
  <c r="C96" i="2" s="1"/>
  <c r="D29" i="5" l="1"/>
  <c r="D33" i="5"/>
  <c r="G156" i="3"/>
  <c r="G155" i="3" s="1"/>
  <c r="G114" i="3"/>
  <c r="G86" i="3"/>
  <c r="G88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24" i="3" l="1"/>
  <c r="G123" i="3" s="1"/>
  <c r="G122" i="3" s="1"/>
  <c r="D126" i="5" l="1"/>
  <c r="D125" i="5" s="1"/>
  <c r="D124" i="5"/>
  <c r="D123" i="5" s="1"/>
  <c r="D122" i="5"/>
  <c r="D121" i="5" s="1"/>
  <c r="D118" i="5" l="1"/>
  <c r="G112" i="3"/>
  <c r="D80" i="5" l="1"/>
  <c r="D79" i="5" s="1"/>
  <c r="D75" i="5"/>
  <c r="D87" i="5" l="1"/>
  <c r="D86" i="5" s="1"/>
  <c r="G137" i="3" l="1"/>
  <c r="G131" i="3" s="1"/>
  <c r="G130" i="3" l="1"/>
  <c r="D133" i="5"/>
  <c r="G28" i="3"/>
  <c r="G27" i="3" s="1"/>
  <c r="G26" i="3" s="1"/>
  <c r="G25" i="3" s="1"/>
  <c r="D117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9" i="5"/>
  <c r="D137" i="5"/>
  <c r="D129" i="5"/>
  <c r="D120" i="5"/>
  <c r="D114" i="5"/>
  <c r="D113" i="5"/>
  <c r="D99" i="5"/>
  <c r="D96" i="5"/>
  <c r="D95" i="5"/>
  <c r="D94" i="5" s="1"/>
  <c r="D93" i="5" s="1"/>
  <c r="D92" i="5" s="1"/>
  <c r="D103" i="5"/>
  <c r="D54" i="5"/>
  <c r="D53" i="5" s="1"/>
  <c r="D51" i="5"/>
  <c r="D47" i="5"/>
  <c r="D42" i="5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6" i="5" l="1"/>
  <c r="D115" i="5" s="1"/>
  <c r="C74" i="2"/>
  <c r="C73" i="2" s="1"/>
  <c r="D36" i="5"/>
  <c r="D35" i="5" s="1"/>
  <c r="D22" i="5" s="1"/>
  <c r="D42" i="4"/>
  <c r="D40" i="4" s="1"/>
  <c r="D135" i="5"/>
  <c r="D74" i="5"/>
  <c r="D73" i="5" s="1"/>
  <c r="G51" i="3"/>
  <c r="G50" i="3" s="1"/>
  <c r="D27" i="4" s="1"/>
  <c r="G66" i="3"/>
  <c r="D132" i="5"/>
  <c r="G78" i="3"/>
  <c r="G77" i="3" s="1"/>
  <c r="G160" i="3"/>
  <c r="G159" i="3" s="1"/>
  <c r="G158" i="3" s="1"/>
  <c r="G153" i="3" s="1"/>
  <c r="D142" i="5"/>
  <c r="D140" i="5" s="1"/>
  <c r="G65" i="3"/>
  <c r="G64" i="3" s="1"/>
  <c r="G63" i="3" s="1"/>
  <c r="G62" i="3" s="1"/>
  <c r="D29" i="4" s="1"/>
  <c r="D28" i="4" s="1"/>
  <c r="D112" i="5"/>
  <c r="D111" i="5" s="1"/>
  <c r="G31" i="3"/>
  <c r="D25" i="4" s="1"/>
  <c r="D24" i="4"/>
  <c r="D40" i="5"/>
  <c r="G164" i="3"/>
  <c r="G94" i="3"/>
  <c r="C30" i="2"/>
  <c r="C43" i="2"/>
  <c r="C23" i="2" s="1"/>
  <c r="D23" i="4" l="1"/>
  <c r="G24" i="3"/>
  <c r="G93" i="3"/>
  <c r="D138" i="5"/>
  <c r="D136" i="5"/>
  <c r="D131" i="5"/>
  <c r="D128" i="5"/>
  <c r="D127" i="5" s="1"/>
  <c r="D106" i="5"/>
  <c r="D82" i="5"/>
  <c r="D72" i="5" s="1"/>
  <c r="D65" i="5"/>
  <c r="D63" i="5"/>
  <c r="D61" i="5"/>
  <c r="D57" i="5"/>
  <c r="D56" i="5" s="1"/>
  <c r="D55" i="5" s="1"/>
  <c r="D102" i="5"/>
  <c r="D100" i="5" s="1"/>
  <c r="D52" i="5"/>
  <c r="D50" i="5"/>
  <c r="D49" i="5"/>
  <c r="D46" i="5"/>
  <c r="D45" i="5" s="1"/>
  <c r="D44" i="5" s="1"/>
  <c r="D60" i="5" l="1"/>
  <c r="D59" i="5" s="1"/>
  <c r="D105" i="5"/>
  <c r="D104" i="5" s="1"/>
  <c r="D130" i="5"/>
  <c r="D110" i="5" s="1"/>
  <c r="D71" i="5"/>
  <c r="G92" i="3"/>
  <c r="D33" i="4"/>
  <c r="D32" i="4" s="1"/>
  <c r="D48" i="5"/>
  <c r="D101" i="5"/>
  <c r="D21" i="5" l="1"/>
  <c r="D143" i="5" s="1"/>
  <c r="G184" i="3"/>
  <c r="G183" i="3" s="1"/>
  <c r="G182" i="3" s="1"/>
  <c r="G176" i="3"/>
  <c r="G154" i="3"/>
  <c r="G149" i="3"/>
  <c r="G116" i="3"/>
  <c r="G111" i="3" s="1"/>
  <c r="G107" i="3"/>
  <c r="G106" i="3" s="1"/>
  <c r="G105" i="3" s="1"/>
  <c r="G104" i="3" s="1"/>
  <c r="D35" i="4" s="1"/>
  <c r="G73" i="3"/>
  <c r="G129" i="3" l="1"/>
  <c r="G128" i="3" s="1"/>
  <c r="G72" i="3"/>
  <c r="G71" i="3" s="1"/>
  <c r="G70" i="3" s="1"/>
  <c r="D39" i="4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G23" i="3" s="1"/>
  <c r="D36" i="4"/>
  <c r="D34" i="4" s="1"/>
  <c r="D22" i="4" l="1"/>
  <c r="C22" i="1"/>
  <c r="C29" i="1" s="1"/>
  <c r="C99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88" authorId="0" shape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0" authorId="0" shape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<sst xmlns="http://schemas.openxmlformats.org/spreadsheetml/2006/main" count="1457" uniqueCount="415">
  <si>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</si>
  <si>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</si>
  <si>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</si>
  <si>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</si>
  <si>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</si>
  <si>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</si>
  <si>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</si>
  <si>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</si>
  <si>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</si>
  <si>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</si>
  <si>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</si>
  <si>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</si>
  <si>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</si>
  <si>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</si>
  <si>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</si>
  <si>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</si>
  <si>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</si>
  <si>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</si>
  <si>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</si>
  <si>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</si>
  <si>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</si>
  <si>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</si>
  <si>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</si>
  <si>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</si>
  <si>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</si>
  <si>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</si>
  <si>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</si>
  <si>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</si>
  <si>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</si>
  <si>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</si>
  <si>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</si>
  <si>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</si>
  <si>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</si>
  <si>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</si>
  <si>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</si>
  <si>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</si>
  <si>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</si>
  <si>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</si>
  <si>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</si>
  <si>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</si>
  <si>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</si>
  <si>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</si>
  <si>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</si>
  <si>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</si>
  <si>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</si>
  <si>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</si>
  <si>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</si>
  <si>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</si>
  <si>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</si>
  <si>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</si>
  <si>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</si>
  <si>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</si>
  <si>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</si>
  <si>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</si>
  <si>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</si>
  <si>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</si>
  <si>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</si>
  <si>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</si>
  <si>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</si>
  <si>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</si>
  <si>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</si>
  <si>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</si>
  <si>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</si>
  <si>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</si>
  <si>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</si>
  <si>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</si>
  <si>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</si>
  <si>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</si>
  <si>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</si>
  <si>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</si>
  <si>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</si>
  <si>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</si>
  <si>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</si>
  <si>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</si>
  <si>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</si>
  <si>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</si>
  <si>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</si>
  <si>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</si>
  <si>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</si>
  <si>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</si>
  <si>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</si>
  <si>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</si>
  <si>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</si>
  <si>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</si>
  <si>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</si>
  <si>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</si>
  <si>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</si>
  <si>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</si>
  <si>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</si>
  <si>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</si>
  <si>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</si>
  <si>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</si>
  <si>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</si>
  <si>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</si>
  <si>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</si>
  <si>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</si>
  <si>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</si>
  <si>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</si>
  <si>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</si>
  <si>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</si>
  <si>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</si>
  <si>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</si>
  <si>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</si>
  <si>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</si>
  <si>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</si>
  <si>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</si>
  <si>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</si>
  <si>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</si>
  <si>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</si>
  <si>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</si>
  <si>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</si>
  <si>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</si>
  <si>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</si>
  <si>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</si>
  <si>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</si>
  <si>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</si>
  <si>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</si>
  <si>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</si>
  <si>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</si>
  <si>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</si>
  <si>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</si>
  <si>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</si>
  <si>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</si>
  <si>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</si>
  <si>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</si>
  <si>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</si>
  <si>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</si>
  <si>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</si>
  <si>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</si>
  <si>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</si>
  <si>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</si>
  <si>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</si>
  <si>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</si>
  <si>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</si>
  <si>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</si>
  <si>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</si>
  <si>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</si>
  <si>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</si>
  <si>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</si>
  <si>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</si>
  <si>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</si>
  <si>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</si>
  <si>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</si>
  <si>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</si>
  <si>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</si>
  <si>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</si>
  <si>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</si>
  <si>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</si>
  <si>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</si>
  <si>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</si>
  <si>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</si>
  <si>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</si>
  <si>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</si>
  <si>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</si>
  <si>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</si>
  <si>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</si>
  <si>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</si>
  <si>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</si>
  <si>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</si>
  <si>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</si>
  <si>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</si>
  <si>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</si>
  <si>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</si>
  <si>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</si>
  <si>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</si>
  <si>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</si>
  <si>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</si>
  <si>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</si>
  <si>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</si>
  <si>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</si>
  <si>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</si>
  <si>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</si>
  <si>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</si>
  <si>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</si>
  <si>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</si>
  <si>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</si>
  <si>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</si>
  <si>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</si>
  <si>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</si>
  <si>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</si>
  <si>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</si>
  <si>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</si>
  <si>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</si>
  <si>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</si>
  <si>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</si>
  <si>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</si>
  <si>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</si>
  <si>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</si>
  <si>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</si>
  <si>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</si>
  <si>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</si>
  <si>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</si>
  <si>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</si>
  <si>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</si>
  <si>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</si>
  <si>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</si>
  <si>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</si>
  <si>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</si>
  <si>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</si>
  <si>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</si>
  <si>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</si>
  <si>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</si>
  <si>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</si>
  <si>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</si>
  <si>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</si>
  <si>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</si>
  <si>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</si>
  <si>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</si>
  <si>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</si>
  <si>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</si>
  <si>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</si>
  <si>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</si>
  <si>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</si>
  <si>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</si>
  <si>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</si>
  <si>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</si>
  <si>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</si>
  <si>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</si>
  <si>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</si>
  <si>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</si>
  <si>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</si>
  <si>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</si>
  <si>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</si>
  <si>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</si>
  <si>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</si>
  <si>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</si>
  <si>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</si>
  <si>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</si>
  <si>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</si>
  <si>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</si>
  <si>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</si>
  <si>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</si>
  <si>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</si>
  <si>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</si>
  <si>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</si>
  <si>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</si>
  <si>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</si>
  <si>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</si>
  <si>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</si>
  <si>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</si>
  <si>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</si>
  <si>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</si>
  <si>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</si>
  <si>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</si>
  <si>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</si>
  <si>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</si>
  <si>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</si>
  <si>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</si>
  <si>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</si>
  <si>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</si>
  <si>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</si>
  <si>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</si>
  <si>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</si>
  <si>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</si>
  <si>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</si>
  <si>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</si>
  <si>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</si>
  <si>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</si>
  <si>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</si>
  <si>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</si>
  <si>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</si>
  <si>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</si>
  <si>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</si>
  <si>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</si>
  <si>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</si>
  <si>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</si>
  <si>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</si>
  <si>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</si>
  <si>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</si>
  <si>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</si>
  <si>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</si>
  <si>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</si>
  <si>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</si>
  <si>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</si>
  <si>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</si>
  <si>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</si>
  <si>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</si>
  <si>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</si>
  <si>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</si>
  <si>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</si>
  <si>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</si>
  <si>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</si>
  <si>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</si>
  <si>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</si>
  <si>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</si>
  <si>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</si>
  <si>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</si>
  <si>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</si>
  <si>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</si>
  <si>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</si>
  <si>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</si>
  <si>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</si>
  <si>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</si>
  <si>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</si>
  <si>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</si>
  <si>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</si>
  <si>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</si>
  <si>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</si>
  <si>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</si>
  <si>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</si>
  <si>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</si>
  <si>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</si>
  <si>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</si>
  <si>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</si>
  <si>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</si>
  <si>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</si>
  <si>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</si>
  <si>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</si>
  <si>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</si>
  <si>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</si>
  <si>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</si>
  <si>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</si>
  <si>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</si>
  <si>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</si>
  <si>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</si>
  <si>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</si>
  <si>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</si>
  <si>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</si>
  <si>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</si>
  <si>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</si>
  <si>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</si>
  <si>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</si>
  <si>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</si>
  <si>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</si>
  <si>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</si>
  <si>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</si>
  <si>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</si>
  <si>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</si>
  <si>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</si>
  <si>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</si>
  <si>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</si>
  <si>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</si>
  <si>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</si>
  <si>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</si>
  <si>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</si>
  <si>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</si>
  <si>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</si>
  <si>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</si>
  <si>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</si>
  <si>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</si>
  <si>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</si>
  <si>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</si>
  <si>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</si>
  <si>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</si>
  <si>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</si>
  <si>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</si>
  <si>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</si>
  <si>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</si>
  <si>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</si>
  <si>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</si>
  <si>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</si>
  <si>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</si>
  <si>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</si>
  <si>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</si>
  <si>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</si>
  <si>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</si>
  <si>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</si>
  <si>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</si>
  <si>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</si>
  <si>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</si>
  <si>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</si>
  <si>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</si>
  <si>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</si>
  <si>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</si>
  <si>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</si>
  <si>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</si>
  <si>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</si>
  <si>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</si>
  <si>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</si>
  <si>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</si>
  <si>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</si>
  <si>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</si>
  <si>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</si>
  <si>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</si>
  <si>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</si>
  <si>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</si>
  <si>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</si>
  <si>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</si>
  <si>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</si>
  <si>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</si>
  <si>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</si>
  <si>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</si>
  <si>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</si>
  <si>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</si>
  <si>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</si>
  <si>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</si>
  <si>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</si>
  <si>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</si>
  <si>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</si>
  <si>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</si>
  <si>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</si>
  <si>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</si>
  <si>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</si>
  <si>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</si>
  <si>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</si>
  <si>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</si>
  <si>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</si>
  <si>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</si>
  <si>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</si>
  <si>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</si>
  <si>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</si>
  <si>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</si>
  <si>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</si>
  <si>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</si>
  <si>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</si>
  <si>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>Иные выплаты государственных (муниципальных) органов привлекаемым лицам</t>
  </si>
  <si>
    <t>31001 L5991</t>
  </si>
  <si>
    <t>Мероприятия по созданию аллеи Памяти в аале Чарков</t>
  </si>
  <si>
    <t>35001 71200</t>
  </si>
  <si>
    <t>35001 S1200</t>
  </si>
  <si>
    <t xml:space="preserve">О внесении изменений в Решение Совета депутатов от    07.10.2024 № 133/4 
</t>
  </si>
  <si>
    <t xml:space="preserve">О внесении изменений в Решение Совета депутатов от  07.10.2024 г. № 133/4   </t>
  </si>
  <si>
    <t>от 07.10.2024 № 133/4      "О внесении изменений в решение Совета депутатов Чарковского сельсовета от 20.12.2023г №101/4</t>
  </si>
  <si>
    <t xml:space="preserve">от 07.10.2024 г . № 133/4        "О внесении изменений в решение Совета депутатов Чарковского сельсовета от 20.12.2023 г. № 101/4       
</t>
  </si>
  <si>
    <t xml:space="preserve">от 07.10.2024 г . №133/4        "О внесении изменений в решение Совета депутатов Чарковского сельсовета от 20.12.2023 г. № 101/4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</si>
</sst>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C32" sqref="C32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410</v>
      </c>
    </row>
    <row r="4" spans="3:3" ht="82.5" customHeight="1" x14ac:dyDescent="0.25">
      <c r="C4" s="236" t="s">
        <v>373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374</v>
      </c>
    </row>
    <row r="14" spans="3:3" x14ac:dyDescent="0.25">
      <c r="C14" s="216" t="s">
        <v>375</v>
      </c>
    </row>
    <row r="17" spans="1:4" x14ac:dyDescent="0.25">
      <c r="A17" s="254" t="s">
        <v>376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377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25119523.760000002</v>
      </c>
    </row>
    <row r="24" spans="1:4" ht="43.5" customHeight="1" x14ac:dyDescent="0.25">
      <c r="A24" s="248" t="s">
        <v>5</v>
      </c>
      <c r="B24" s="250" t="s">
        <v>6</v>
      </c>
      <c r="C24" s="249">
        <v>25119523.760000002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25119523.760000002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27960044.02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27960044.02</v>
      </c>
    </row>
    <row r="28" spans="1:4" ht="43.5" customHeight="1" x14ac:dyDescent="0.25">
      <c r="A28" s="248" t="s">
        <v>15</v>
      </c>
      <c r="B28" s="250" t="s">
        <v>12</v>
      </c>
      <c r="C28" s="249">
        <v>27960044.02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91" zoomScale="80" zoomScaleNormal="80" workbookViewId="0">
      <selection activeCell="B115" sqref="B115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411</v>
      </c>
      <c r="C3"/>
    </row>
    <row r="4" spans="1:6" ht="63.75" customHeight="1" x14ac:dyDescent="0.25">
      <c r="A4"/>
      <c r="B4" s="135" t="s">
        <v>373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374</v>
      </c>
      <c r="C13"/>
    </row>
    <row r="14" spans="1:6" ht="15.75" x14ac:dyDescent="0.25">
      <c r="A14"/>
      <c r="B14" s="133" t="s">
        <v>375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378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6713431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4717700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4717700</v>
      </c>
    </row>
    <row r="26" spans="1:3" s="11" customFormat="1" ht="168.75" customHeight="1" x14ac:dyDescent="0.3">
      <c r="A26" s="222" t="s">
        <v>35</v>
      </c>
      <c r="B26" s="222" t="s">
        <v>396</v>
      </c>
      <c r="C26" s="14">
        <v>4696500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397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1736931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1643331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1237331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1237331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18406092.759999998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</f>
        <v>18406092.759999998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364</v>
      </c>
      <c r="B76" s="222" t="s">
        <v>367</v>
      </c>
      <c r="C76" s="15">
        <f>C77</f>
        <v>807000</v>
      </c>
    </row>
    <row r="77" spans="1:3" s="11" customFormat="1" ht="39" x14ac:dyDescent="0.3">
      <c r="A77" s="222" t="s">
        <v>365</v>
      </c>
      <c r="B77" s="222" t="s">
        <v>368</v>
      </c>
      <c r="C77" s="15">
        <v>807000</v>
      </c>
    </row>
    <row r="78" spans="1:3" s="11" customFormat="1" ht="39" x14ac:dyDescent="0.3">
      <c r="A78" s="222" t="s">
        <v>372</v>
      </c>
      <c r="B78" s="222" t="s">
        <v>366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356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354</v>
      </c>
      <c r="B85" s="222" t="s">
        <v>358</v>
      </c>
      <c r="C85" s="15">
        <f>C86</f>
        <v>592090</v>
      </c>
    </row>
    <row r="86" spans="1:3" s="11" customFormat="1" ht="55.5" customHeight="1" x14ac:dyDescent="0.3">
      <c r="A86" s="222" t="s">
        <v>355</v>
      </c>
      <c r="B86" s="222" t="s">
        <v>357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226400</v>
      </c>
    </row>
    <row r="90" spans="1:3" ht="58.5" x14ac:dyDescent="0.25">
      <c r="A90" s="222" t="s">
        <v>138</v>
      </c>
      <c r="B90" s="222" t="s">
        <v>139</v>
      </c>
      <c r="C90" s="19">
        <f>C91</f>
        <v>1000</v>
      </c>
    </row>
    <row r="91" spans="1:3" ht="58.5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215400</v>
      </c>
    </row>
    <row r="93" spans="1:3" ht="58.5" x14ac:dyDescent="0.25">
      <c r="A93" s="222" t="s">
        <v>148</v>
      </c>
      <c r="B93" s="222" t="s">
        <v>149</v>
      </c>
      <c r="C93" s="15">
        <v>215400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359</v>
      </c>
      <c r="B96" s="221" t="s">
        <v>321</v>
      </c>
      <c r="C96" s="12">
        <f>C97</f>
        <v>3861300</v>
      </c>
    </row>
    <row r="97" spans="1:3" ht="52.5" customHeight="1" x14ac:dyDescent="0.25">
      <c r="A97" s="222" t="s">
        <v>360</v>
      </c>
      <c r="B97" s="222" t="s">
        <v>361</v>
      </c>
      <c r="C97" s="15">
        <f>C98</f>
        <v>3861300</v>
      </c>
    </row>
    <row r="98" spans="1:3" ht="49.5" customHeight="1" x14ac:dyDescent="0.25">
      <c r="A98" s="222" t="s">
        <v>362</v>
      </c>
      <c r="B98" s="222" t="s">
        <v>363</v>
      </c>
      <c r="C98" s="15">
        <v>3861300</v>
      </c>
    </row>
    <row r="99" spans="1:3" ht="19.5" x14ac:dyDescent="0.25">
      <c r="A99" s="233" t="s">
        <v>144</v>
      </c>
      <c r="B99" s="233" t="s">
        <v>145</v>
      </c>
      <c r="C99" s="132">
        <f>C73+C23</f>
        <v>25119523.759999998</v>
      </c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3" spans="1:3" ht="20.25" x14ac:dyDescent="0.25">
      <c r="A103" s="20"/>
      <c r="B103" s="20"/>
    </row>
    <row r="106" spans="1:3" x14ac:dyDescent="0.25">
      <c r="C106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topLeftCell="A107" zoomScaleNormal="100" workbookViewId="0">
      <selection activeCell="H121" sqref="H121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412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374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374</v>
      </c>
      <c r="D13" s="23"/>
      <c r="E13" s="23"/>
      <c r="F13" s="23"/>
      <c r="G13" s="23"/>
    </row>
    <row r="14" spans="1:7" x14ac:dyDescent="0.25">
      <c r="C14" s="216" t="s">
        <v>375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384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385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27960044.02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4504672.51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1290292.51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1290292.51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1290292.51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1290292.51</v>
      </c>
    </row>
    <row r="29" spans="1:7" ht="30.75" customHeight="1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1290292.51</v>
      </c>
    </row>
    <row r="30" spans="1:7" ht="15.75" hidden="1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3194380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3194380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3194380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3173256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1993012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981798.61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148110.39000000001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 t="s">
        <v>181</v>
      </c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215400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215400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215400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215400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215400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193000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22400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2722833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2722833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2722833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369</v>
      </c>
      <c r="B75" s="48" t="s">
        <v>159</v>
      </c>
      <c r="C75" s="49" t="s">
        <v>211</v>
      </c>
      <c r="D75" s="49" t="s">
        <v>218</v>
      </c>
      <c r="E75" s="49" t="s">
        <v>370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370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2670833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2287833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2096633</v>
      </c>
    </row>
    <row r="80" spans="1:7" ht="29.25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hidden="1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197429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197429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142571</v>
      </c>
    </row>
    <row r="85" spans="1:7" ht="31.5" x14ac:dyDescent="0.25">
      <c r="A85" s="52" t="s">
        <v>405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171</v>
      </c>
      <c r="G85" s="71">
        <v>142571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2554340.56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2554340.56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406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406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1956258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1956258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1956258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1956258</v>
      </c>
    </row>
    <row r="102" spans="1:9" ht="15.75" hidden="1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3088659.6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3087659.6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2767659.6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2767659.6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101000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101000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244000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244000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843264.6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843264.6</v>
      </c>
    </row>
    <row r="118" spans="1:8" ht="15.75" x14ac:dyDescent="0.2">
      <c r="A118" s="54" t="s">
        <v>407</v>
      </c>
      <c r="B118" s="48" t="s">
        <v>159</v>
      </c>
      <c r="C118" s="48" t="s">
        <v>249</v>
      </c>
      <c r="D118" s="49" t="s">
        <v>211</v>
      </c>
      <c r="E118" s="49" t="s">
        <v>408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408</v>
      </c>
      <c r="F119" s="49" t="s">
        <v>181</v>
      </c>
      <c r="G119" s="79">
        <v>1100000</v>
      </c>
    </row>
    <row r="120" spans="1:8" ht="15.75" x14ac:dyDescent="0.2">
      <c r="A120" s="54" t="s">
        <v>407</v>
      </c>
      <c r="B120" s="48" t="s">
        <v>159</v>
      </c>
      <c r="C120" s="48" t="s">
        <v>249</v>
      </c>
      <c r="D120" s="49" t="s">
        <v>211</v>
      </c>
      <c r="E120" s="49" t="s">
        <v>409</v>
      </c>
      <c r="F120" s="49" t="s">
        <v>181</v>
      </c>
      <c r="G120" s="79">
        <f>G121</f>
        <v>479395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409</v>
      </c>
      <c r="F121" s="49" t="s">
        <v>181</v>
      </c>
      <c r="G121" s="79">
        <v>479395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320000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391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391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392</v>
      </c>
      <c r="F126" s="49"/>
      <c r="G126" s="79">
        <f>G127</f>
        <v>50000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392</v>
      </c>
      <c r="F127" s="49" t="s">
        <v>181</v>
      </c>
      <c r="G127" s="79">
        <v>50000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G129+G153</f>
        <v>13839771.35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G130+G149+G154</f>
        <v>11883033.35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11858033.35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G132+G137+G141+G143+G145+G147+G139</f>
        <v>11858033.35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G133+G134+G136+G135</f>
        <v>7376161.5999999996</v>
      </c>
    </row>
    <row r="133" spans="1:8" ht="20.2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2784029</v>
      </c>
    </row>
    <row r="134" spans="1:8" ht="39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4473367.5999999996</v>
      </c>
    </row>
    <row r="135" spans="1:8" ht="20.25" customHeight="1" x14ac:dyDescent="0.2">
      <c r="A135" s="54" t="s">
        <v>340</v>
      </c>
      <c r="B135" s="48" t="s">
        <v>159</v>
      </c>
      <c r="C135" s="56" t="s">
        <v>275</v>
      </c>
      <c r="D135" s="57" t="s">
        <v>161</v>
      </c>
      <c r="E135" s="49" t="s">
        <v>282</v>
      </c>
      <c r="F135" s="49" t="s">
        <v>339</v>
      </c>
      <c r="G135" s="58">
        <v>102885</v>
      </c>
    </row>
    <row r="136" spans="1:8" ht="15.75" x14ac:dyDescent="0.25">
      <c r="A136" s="73" t="s">
        <v>172</v>
      </c>
      <c r="B136" s="48" t="s">
        <v>159</v>
      </c>
      <c r="C136" s="56" t="s">
        <v>275</v>
      </c>
      <c r="D136" s="57" t="s">
        <v>161</v>
      </c>
      <c r="E136" s="49" t="s">
        <v>282</v>
      </c>
      <c r="F136" s="49" t="s">
        <v>173</v>
      </c>
      <c r="G136" s="58">
        <v>15880</v>
      </c>
      <c r="H136" s="85"/>
    </row>
    <row r="137" spans="1:8" ht="15.75" x14ac:dyDescent="0.25">
      <c r="A137" s="73" t="s">
        <v>285</v>
      </c>
      <c r="B137" s="48" t="s">
        <v>159</v>
      </c>
      <c r="C137" s="56" t="s">
        <v>275</v>
      </c>
      <c r="D137" s="57" t="s">
        <v>161</v>
      </c>
      <c r="E137" s="49" t="s">
        <v>286</v>
      </c>
      <c r="F137" s="49"/>
      <c r="G137" s="58">
        <f>G138</f>
        <v>0</v>
      </c>
    </row>
    <row r="138" spans="1:8" ht="31.5" x14ac:dyDescent="0.2">
      <c r="A138" s="55" t="s">
        <v>180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 t="s">
        <v>181</v>
      </c>
      <c r="G138" s="58">
        <v>0</v>
      </c>
    </row>
    <row r="139" spans="1:8" ht="31.5" x14ac:dyDescent="0.25">
      <c r="A139" s="73" t="s">
        <v>401</v>
      </c>
      <c r="B139" s="48" t="s">
        <v>159</v>
      </c>
      <c r="C139" s="56" t="s">
        <v>275</v>
      </c>
      <c r="D139" s="57" t="s">
        <v>161</v>
      </c>
      <c r="E139" s="49" t="s">
        <v>400</v>
      </c>
      <c r="F139" s="49"/>
      <c r="G139" s="58">
        <f>G140</f>
        <v>2538300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400</v>
      </c>
      <c r="F140" s="49" t="s">
        <v>181</v>
      </c>
      <c r="G140" s="58">
        <v>2538300</v>
      </c>
    </row>
    <row r="141" spans="1:8" ht="63" x14ac:dyDescent="0.25">
      <c r="A141" s="73" t="s">
        <v>386</v>
      </c>
      <c r="B141" s="48" t="s">
        <v>159</v>
      </c>
      <c r="C141" s="56" t="s">
        <v>275</v>
      </c>
      <c r="D141" s="57" t="s">
        <v>161</v>
      </c>
      <c r="E141" s="49" t="s">
        <v>387</v>
      </c>
      <c r="F141" s="49"/>
      <c r="G141" s="58">
        <f>G142</f>
        <v>306343</v>
      </c>
    </row>
    <row r="142" spans="1:8" ht="31.5" x14ac:dyDescent="0.2">
      <c r="A142" s="54" t="s">
        <v>180</v>
      </c>
      <c r="B142" s="48" t="s">
        <v>159</v>
      </c>
      <c r="C142" s="56" t="s">
        <v>275</v>
      </c>
      <c r="D142" s="57" t="s">
        <v>161</v>
      </c>
      <c r="E142" s="49" t="s">
        <v>387</v>
      </c>
      <c r="F142" s="49" t="s">
        <v>181</v>
      </c>
      <c r="G142" s="58">
        <v>306343</v>
      </c>
    </row>
    <row r="143" spans="1:8" ht="31.5" x14ac:dyDescent="0.2">
      <c r="A143" s="54" t="s">
        <v>393</v>
      </c>
      <c r="B143" s="48" t="s">
        <v>159</v>
      </c>
      <c r="C143" s="56" t="s">
        <v>275</v>
      </c>
      <c r="D143" s="57" t="s">
        <v>161</v>
      </c>
      <c r="E143" s="49" t="s">
        <v>394</v>
      </c>
      <c r="F143" s="49"/>
      <c r="G143" s="58">
        <f>G144</f>
        <v>1569983.75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394</v>
      </c>
      <c r="F144" s="49" t="s">
        <v>181</v>
      </c>
      <c r="G144" s="58">
        <v>1569983.75</v>
      </c>
    </row>
    <row r="145" spans="1:7" ht="31.5" x14ac:dyDescent="0.2">
      <c r="A145" s="54" t="s">
        <v>393</v>
      </c>
      <c r="B145" s="48" t="s">
        <v>159</v>
      </c>
      <c r="C145" s="56" t="s">
        <v>275</v>
      </c>
      <c r="D145" s="57" t="s">
        <v>161</v>
      </c>
      <c r="E145" s="49" t="s">
        <v>395</v>
      </c>
      <c r="F145" s="49"/>
      <c r="G145" s="58">
        <f>G146</f>
        <v>15858.6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395</v>
      </c>
      <c r="F146" s="49" t="s">
        <v>181</v>
      </c>
      <c r="G146" s="58">
        <v>15858.6</v>
      </c>
    </row>
    <row r="147" spans="1:7" ht="47.25" x14ac:dyDescent="0.25">
      <c r="A147" s="73" t="s">
        <v>399</v>
      </c>
      <c r="B147" s="48" t="s">
        <v>159</v>
      </c>
      <c r="C147" s="56" t="s">
        <v>275</v>
      </c>
      <c r="D147" s="57" t="s">
        <v>161</v>
      </c>
      <c r="E147" s="49" t="s">
        <v>398</v>
      </c>
      <c r="F147" s="49"/>
      <c r="G147" s="58">
        <f>G148</f>
        <v>51386.400000000001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398</v>
      </c>
      <c r="F148" s="49" t="s">
        <v>181</v>
      </c>
      <c r="G148" s="58">
        <v>51386.400000000001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15.75" x14ac:dyDescent="0.2">
      <c r="A152" s="54" t="s">
        <v>403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402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G158</f>
        <v>1956738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30" customHeight="1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hidden="1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1956738</v>
      </c>
    </row>
    <row r="159" spans="1:7" ht="41.2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1956738</v>
      </c>
    </row>
    <row r="160" spans="1:7" ht="34.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1956738</v>
      </c>
    </row>
    <row r="161" spans="1:7" ht="26.2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1743889</v>
      </c>
    </row>
    <row r="162" spans="1:7" ht="37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0.75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27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2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1.5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16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17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3.2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18.75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60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23.2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30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23.25" customHeight="1" x14ac:dyDescent="0.25">
      <c r="A174" s="52" t="s">
        <v>283</v>
      </c>
      <c r="B174" s="89" t="s">
        <v>159</v>
      </c>
      <c r="C174" s="89" t="s">
        <v>218</v>
      </c>
      <c r="D174" s="89" t="s">
        <v>211</v>
      </c>
      <c r="E174" s="57" t="s">
        <v>307</v>
      </c>
      <c r="F174" s="49" t="s">
        <v>284</v>
      </c>
      <c r="G174" s="90">
        <v>10000</v>
      </c>
    </row>
    <row r="175" spans="1:7" ht="16.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2.2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34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1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27.75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30.75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2.25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37.5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36.75" hidden="1" customHeight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45.75" hidden="1" customHeight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33" hidden="1" customHeight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37.5" hidden="1" customHeight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2" zoomScaleNormal="100" workbookViewId="0">
      <selection activeCell="B3" sqref="B3:E3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414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374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374</v>
      </c>
      <c r="C13" s="23"/>
      <c r="D13" s="23"/>
      <c r="E13" s="23"/>
      <c r="F13" s="23"/>
    </row>
    <row r="14" spans="1:6" x14ac:dyDescent="0.2">
      <c r="B14" s="216" t="s">
        <v>375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388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385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27960044.02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4504672.51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1290292.51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3194380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215400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215400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2722833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2722833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2554340.56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2554340.56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3088659.6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3087659.6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13839771.35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11883033.35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Ведомст!G153</f>
        <v>1956738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5"/>
  <sheetViews>
    <sheetView tabSelected="1" topLeftCell="A56" zoomScaleNormal="100" workbookViewId="0">
      <selection activeCell="E83" sqref="E83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413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374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374</v>
      </c>
      <c r="C13" s="23"/>
      <c r="D13" s="23"/>
      <c r="E13" s="23"/>
    </row>
    <row r="14" spans="1:5" x14ac:dyDescent="0.2">
      <c r="B14" s="216" t="s">
        <v>375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389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390</v>
      </c>
    </row>
    <row r="21" spans="1:4" ht="15" x14ac:dyDescent="0.2">
      <c r="A21" s="183" t="s">
        <v>327</v>
      </c>
      <c r="B21" s="184"/>
      <c r="C21" s="184"/>
      <c r="D21" s="185">
        <f>D22+D40+D44+D48+D55+D59+D71+D92+D96+D100+D104</f>
        <v>20269346.509999998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2722833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371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371</v>
      </c>
      <c r="B27" s="107" t="s">
        <v>370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370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1.5" x14ac:dyDescent="0.25">
      <c r="A32" s="52" t="s">
        <v>405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D36+D29+D31+D33</f>
        <v>2670833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2287833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2096633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406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406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21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2767659.6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2767659.6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101000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101000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244000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244000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843264.6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843264.6</v>
      </c>
    </row>
    <row r="67" spans="1:4" ht="15.75" x14ac:dyDescent="0.2">
      <c r="A67" s="54" t="s">
        <v>407</v>
      </c>
      <c r="B67" s="107" t="s">
        <v>408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408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407</v>
      </c>
      <c r="B69" s="107" t="s">
        <v>409</v>
      </c>
      <c r="C69" s="107"/>
      <c r="D69" s="205">
        <f>Ведомст!G120</f>
        <v>479395</v>
      </c>
    </row>
    <row r="70" spans="1:4" ht="30" x14ac:dyDescent="0.2">
      <c r="A70" s="192" t="s">
        <v>180</v>
      </c>
      <c r="B70" s="107" t="s">
        <v>409</v>
      </c>
      <c r="C70" s="107" t="s">
        <v>181</v>
      </c>
      <c r="D70" s="205">
        <f>Ведомст!G121</f>
        <v>479395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D72+D79</f>
        <v>13814771.35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D73+D82+D86+D88+D90+D76+D84</f>
        <v>11858033.35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D74+D75+D78+D77</f>
        <v>7376161.5999999996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2784029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4473367.5999999996</v>
      </c>
    </row>
    <row r="76" spans="1:4" ht="47.25" x14ac:dyDescent="0.25">
      <c r="A76" s="73" t="s">
        <v>399</v>
      </c>
      <c r="B76" s="107" t="s">
        <v>398</v>
      </c>
      <c r="C76" s="107" t="s">
        <v>181</v>
      </c>
      <c r="D76" s="130">
        <v>51386.400000000001</v>
      </c>
    </row>
    <row r="77" spans="1:4" ht="15.75" x14ac:dyDescent="0.2">
      <c r="A77" s="54" t="s">
        <v>340</v>
      </c>
      <c r="B77" s="107" t="s">
        <v>282</v>
      </c>
      <c r="C77" s="107" t="s">
        <v>339</v>
      </c>
      <c r="D77" s="130">
        <v>102885</v>
      </c>
    </row>
    <row r="78" spans="1:4" s="165" customFormat="1" ht="15" x14ac:dyDescent="0.25">
      <c r="A78" s="112" t="s">
        <v>172</v>
      </c>
      <c r="B78" s="107" t="s">
        <v>282</v>
      </c>
      <c r="C78" s="107" t="s">
        <v>173</v>
      </c>
      <c r="D78" s="130">
        <v>15880</v>
      </c>
    </row>
    <row r="79" spans="1:4" ht="45" x14ac:dyDescent="0.25">
      <c r="A79" s="121" t="s">
        <v>241</v>
      </c>
      <c r="B79" s="113" t="s">
        <v>299</v>
      </c>
      <c r="C79" s="107"/>
      <c r="D79" s="191">
        <f>D80+D81</f>
        <v>1956738</v>
      </c>
    </row>
    <row r="80" spans="1:4" ht="30" x14ac:dyDescent="0.2">
      <c r="A80" s="190" t="s">
        <v>170</v>
      </c>
      <c r="B80" s="113" t="s">
        <v>299</v>
      </c>
      <c r="C80" s="107" t="s">
        <v>171</v>
      </c>
      <c r="D80" s="191">
        <f>Ведомст!G161</f>
        <v>1743889</v>
      </c>
    </row>
    <row r="81" spans="1:4" ht="30" x14ac:dyDescent="0.2">
      <c r="A81" s="192" t="s">
        <v>180</v>
      </c>
      <c r="B81" s="113" t="s">
        <v>299</v>
      </c>
      <c r="C81" s="107" t="s">
        <v>181</v>
      </c>
      <c r="D81" s="191">
        <v>212849</v>
      </c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0</v>
      </c>
    </row>
    <row r="84" spans="1:4" ht="15" x14ac:dyDescent="0.25">
      <c r="A84" s="112" t="s">
        <v>401</v>
      </c>
      <c r="B84" s="107" t="s">
        <v>404</v>
      </c>
      <c r="C84" s="107"/>
      <c r="D84" s="130">
        <f>D85</f>
        <v>2538300</v>
      </c>
    </row>
    <row r="85" spans="1:4" ht="30" x14ac:dyDescent="0.2">
      <c r="A85" s="192" t="s">
        <v>180</v>
      </c>
      <c r="B85" s="107" t="s">
        <v>404</v>
      </c>
      <c r="C85" s="107" t="s">
        <v>181</v>
      </c>
      <c r="D85" s="130">
        <v>2538300</v>
      </c>
    </row>
    <row r="86" spans="1:4" ht="63" x14ac:dyDescent="0.25">
      <c r="A86" s="73" t="s">
        <v>386</v>
      </c>
      <c r="B86" s="107" t="s">
        <v>387</v>
      </c>
      <c r="C86" s="107"/>
      <c r="D86" s="130">
        <f>D87</f>
        <v>306343</v>
      </c>
    </row>
    <row r="87" spans="1:4" ht="30" x14ac:dyDescent="0.2">
      <c r="A87" s="192" t="s">
        <v>180</v>
      </c>
      <c r="B87" s="107" t="s">
        <v>387</v>
      </c>
      <c r="C87" s="107" t="s">
        <v>181</v>
      </c>
      <c r="D87" s="130">
        <f>Ведомст!G142</f>
        <v>306343</v>
      </c>
    </row>
    <row r="88" spans="1:4" ht="15" x14ac:dyDescent="0.2">
      <c r="A88" s="192" t="s">
        <v>393</v>
      </c>
      <c r="B88" s="107" t="s">
        <v>394</v>
      </c>
      <c r="C88" s="107"/>
      <c r="D88" s="130">
        <f>Ведомст!G143</f>
        <v>1569983.75</v>
      </c>
    </row>
    <row r="89" spans="1:4" ht="30" x14ac:dyDescent="0.2">
      <c r="A89" s="192" t="s">
        <v>180</v>
      </c>
      <c r="B89" s="107" t="s">
        <v>394</v>
      </c>
      <c r="C89" s="107" t="s">
        <v>181</v>
      </c>
      <c r="D89" s="130">
        <f>Ведомст!G144</f>
        <v>1569983.75</v>
      </c>
    </row>
    <row r="90" spans="1:4" ht="15" x14ac:dyDescent="0.2">
      <c r="A90" s="192" t="s">
        <v>393</v>
      </c>
      <c r="B90" s="107" t="s">
        <v>395</v>
      </c>
      <c r="C90" s="107"/>
      <c r="D90" s="130">
        <f>Ведомст!G145</f>
        <v>15858.6</v>
      </c>
    </row>
    <row r="91" spans="1:4" ht="30" x14ac:dyDescent="0.2">
      <c r="A91" s="192" t="s">
        <v>180</v>
      </c>
      <c r="B91" s="107" t="s">
        <v>395</v>
      </c>
      <c r="C91" s="107" t="s">
        <v>181</v>
      </c>
      <c r="D91" s="130">
        <f>Ведомст!G146</f>
        <v>15858.6</v>
      </c>
    </row>
    <row r="92" spans="1:4" ht="28.5" x14ac:dyDescent="0.2">
      <c r="A92" s="110" t="s">
        <v>251</v>
      </c>
      <c r="B92" s="115" t="s">
        <v>252</v>
      </c>
      <c r="C92" s="115"/>
      <c r="D92" s="209">
        <f>D93</f>
        <v>1000</v>
      </c>
    </row>
    <row r="93" spans="1:4" ht="15" x14ac:dyDescent="0.2">
      <c r="A93" s="194" t="s">
        <v>253</v>
      </c>
      <c r="B93" s="107" t="s">
        <v>254</v>
      </c>
      <c r="C93" s="107"/>
      <c r="D93" s="210">
        <f>D94</f>
        <v>1000</v>
      </c>
    </row>
    <row r="94" spans="1:4" ht="15" x14ac:dyDescent="0.2">
      <c r="A94" s="192" t="s">
        <v>255</v>
      </c>
      <c r="B94" s="107" t="s">
        <v>256</v>
      </c>
      <c r="C94" s="107"/>
      <c r="D94" s="210">
        <f>D95</f>
        <v>1000</v>
      </c>
    </row>
    <row r="95" spans="1:4" ht="30" x14ac:dyDescent="0.2">
      <c r="A95" s="192" t="s">
        <v>180</v>
      </c>
      <c r="B95" s="107" t="s">
        <v>256</v>
      </c>
      <c r="C95" s="107" t="s">
        <v>181</v>
      </c>
      <c r="D95" s="210">
        <f>Ведомст!G108</f>
        <v>1000</v>
      </c>
    </row>
    <row r="96" spans="1:4" ht="14.25" x14ac:dyDescent="0.2">
      <c r="A96" s="211" t="s">
        <v>287</v>
      </c>
      <c r="B96" s="115" t="s">
        <v>288</v>
      </c>
      <c r="C96" s="115"/>
      <c r="D96" s="208">
        <f>D97</f>
        <v>5000</v>
      </c>
    </row>
    <row r="97" spans="1:5" ht="15" x14ac:dyDescent="0.2">
      <c r="A97" s="192" t="s">
        <v>289</v>
      </c>
      <c r="B97" s="107" t="s">
        <v>290</v>
      </c>
      <c r="C97" s="107"/>
      <c r="D97" s="130">
        <v>5000</v>
      </c>
    </row>
    <row r="98" spans="1:5" ht="15" x14ac:dyDescent="0.2">
      <c r="A98" s="192" t="s">
        <v>291</v>
      </c>
      <c r="B98" s="107" t="s">
        <v>292</v>
      </c>
      <c r="C98" s="107"/>
      <c r="D98" s="130">
        <v>5000</v>
      </c>
    </row>
    <row r="99" spans="1:5" ht="15" x14ac:dyDescent="0.2">
      <c r="A99" s="192" t="s">
        <v>403</v>
      </c>
      <c r="B99" s="107" t="s">
        <v>292</v>
      </c>
      <c r="C99" s="107" t="s">
        <v>402</v>
      </c>
      <c r="D99" s="193">
        <f>Ведомст!G152</f>
        <v>5000</v>
      </c>
    </row>
    <row r="100" spans="1:5" ht="42.75" x14ac:dyDescent="0.2">
      <c r="A100" s="201" t="s">
        <v>203</v>
      </c>
      <c r="B100" s="115" t="s">
        <v>204</v>
      </c>
      <c r="C100" s="115"/>
      <c r="D100" s="199">
        <f>D102</f>
        <v>5000</v>
      </c>
    </row>
    <row r="101" spans="1:5" ht="15" x14ac:dyDescent="0.2">
      <c r="A101" s="202" t="s">
        <v>205</v>
      </c>
      <c r="B101" s="107" t="s">
        <v>206</v>
      </c>
      <c r="C101" s="107"/>
      <c r="D101" s="200">
        <f>D102</f>
        <v>5000</v>
      </c>
      <c r="E101" s="128"/>
    </row>
    <row r="102" spans="1:5" ht="15" x14ac:dyDescent="0.2">
      <c r="A102" s="190" t="s">
        <v>207</v>
      </c>
      <c r="B102" s="107" t="s">
        <v>208</v>
      </c>
      <c r="C102" s="107"/>
      <c r="D102" s="191">
        <f>D103</f>
        <v>5000</v>
      </c>
      <c r="E102" s="128"/>
    </row>
    <row r="103" spans="1:5" ht="30" x14ac:dyDescent="0.2">
      <c r="A103" s="192" t="s">
        <v>180</v>
      </c>
      <c r="B103" s="107" t="s">
        <v>208</v>
      </c>
      <c r="C103" s="107" t="s">
        <v>181</v>
      </c>
      <c r="D103" s="191">
        <f>Ведомст!G61</f>
        <v>5000</v>
      </c>
      <c r="E103" s="128"/>
    </row>
    <row r="104" spans="1:5" ht="42.75" x14ac:dyDescent="0.2">
      <c r="A104" s="211" t="s">
        <v>268</v>
      </c>
      <c r="B104" s="125" t="s">
        <v>269</v>
      </c>
      <c r="C104" s="125"/>
      <c r="D104" s="208">
        <f>D105</f>
        <v>320000</v>
      </c>
    </row>
    <row r="105" spans="1:5" ht="30" x14ac:dyDescent="0.2">
      <c r="A105" s="192" t="s">
        <v>270</v>
      </c>
      <c r="B105" s="124" t="s">
        <v>271</v>
      </c>
      <c r="C105" s="124"/>
      <c r="D105" s="130">
        <f>D106+D108</f>
        <v>320000</v>
      </c>
      <c r="E105" s="128"/>
    </row>
    <row r="106" spans="1:5" ht="30" x14ac:dyDescent="0.2">
      <c r="A106" s="192" t="s">
        <v>272</v>
      </c>
      <c r="B106" s="124" t="s">
        <v>273</v>
      </c>
      <c r="C106" s="124"/>
      <c r="D106" s="130">
        <f>D107</f>
        <v>270000</v>
      </c>
    </row>
    <row r="107" spans="1:5" ht="30" x14ac:dyDescent="0.2">
      <c r="A107" s="192" t="s">
        <v>180</v>
      </c>
      <c r="B107" s="124" t="s">
        <v>391</v>
      </c>
      <c r="C107" s="124" t="s">
        <v>181</v>
      </c>
      <c r="D107" s="130">
        <v>270000</v>
      </c>
    </row>
    <row r="108" spans="1:5" ht="30" x14ac:dyDescent="0.2">
      <c r="A108" s="192" t="s">
        <v>272</v>
      </c>
      <c r="B108" s="124" t="s">
        <v>392</v>
      </c>
      <c r="C108" s="124" t="s">
        <v>181</v>
      </c>
      <c r="D108" s="130">
        <f>D109</f>
        <v>50000</v>
      </c>
    </row>
    <row r="109" spans="1:5" ht="30" x14ac:dyDescent="0.2">
      <c r="A109" s="192" t="s">
        <v>180</v>
      </c>
      <c r="B109" s="124" t="s">
        <v>392</v>
      </c>
      <c r="C109" s="124" t="s">
        <v>181</v>
      </c>
      <c r="D109" s="130">
        <v>50000</v>
      </c>
    </row>
    <row r="110" spans="1:5" ht="57" x14ac:dyDescent="0.2">
      <c r="A110" s="212" t="s">
        <v>212</v>
      </c>
      <c r="B110" s="126" t="s">
        <v>165</v>
      </c>
      <c r="C110" s="126"/>
      <c r="D110" s="213">
        <f>D111+D115+D127+D130</f>
        <v>7690697.5099999998</v>
      </c>
    </row>
    <row r="111" spans="1:5" ht="28.5" x14ac:dyDescent="0.2">
      <c r="A111" s="211" t="s">
        <v>329</v>
      </c>
      <c r="B111" s="125" t="s">
        <v>167</v>
      </c>
      <c r="C111" s="125"/>
      <c r="D111" s="208">
        <f>D112</f>
        <v>1290292.51</v>
      </c>
    </row>
    <row r="112" spans="1:5" ht="15" x14ac:dyDescent="0.2">
      <c r="A112" s="192" t="s">
        <v>168</v>
      </c>
      <c r="B112" s="124" t="s">
        <v>169</v>
      </c>
      <c r="C112" s="124"/>
      <c r="D112" s="130">
        <f>D113+D114</f>
        <v>1290292.51</v>
      </c>
    </row>
    <row r="113" spans="1:4" ht="30" x14ac:dyDescent="0.2">
      <c r="A113" s="192" t="s">
        <v>170</v>
      </c>
      <c r="B113" s="124" t="s">
        <v>169</v>
      </c>
      <c r="C113" s="124" t="s">
        <v>171</v>
      </c>
      <c r="D113" s="130">
        <f>Ведомст!G29</f>
        <v>1290292.51</v>
      </c>
    </row>
    <row r="114" spans="1:4" s="241" customFormat="1" ht="15.75" hidden="1" x14ac:dyDescent="0.25">
      <c r="A114" s="195" t="s">
        <v>172</v>
      </c>
      <c r="B114" s="124" t="s">
        <v>169</v>
      </c>
      <c r="C114" s="124" t="s">
        <v>173</v>
      </c>
      <c r="D114" s="130">
        <f>Ведомст!G30</f>
        <v>0</v>
      </c>
    </row>
    <row r="115" spans="1:4" ht="28.5" x14ac:dyDescent="0.2">
      <c r="A115" s="110" t="s">
        <v>176</v>
      </c>
      <c r="B115" s="115" t="s">
        <v>177</v>
      </c>
      <c r="C115" s="115"/>
      <c r="D115" s="197">
        <f>D116+D121+D124+D126</f>
        <v>3194380</v>
      </c>
    </row>
    <row r="116" spans="1:4" ht="15" x14ac:dyDescent="0.2">
      <c r="A116" s="190" t="s">
        <v>178</v>
      </c>
      <c r="B116" s="107" t="s">
        <v>179</v>
      </c>
      <c r="C116" s="107"/>
      <c r="D116" s="191">
        <f>D117+D118+D120+D119</f>
        <v>3173256</v>
      </c>
    </row>
    <row r="117" spans="1:4" ht="30" x14ac:dyDescent="0.2">
      <c r="A117" s="190" t="s">
        <v>170</v>
      </c>
      <c r="B117" s="107" t="s">
        <v>179</v>
      </c>
      <c r="C117" s="107" t="s">
        <v>171</v>
      </c>
      <c r="D117" s="191">
        <f>Ведомст!G35</f>
        <v>1993012</v>
      </c>
    </row>
    <row r="118" spans="1:4" ht="28.5" customHeight="1" x14ac:dyDescent="0.2">
      <c r="A118" s="192" t="s">
        <v>180</v>
      </c>
      <c r="B118" s="107" t="s">
        <v>179</v>
      </c>
      <c r="C118" s="107" t="s">
        <v>181</v>
      </c>
      <c r="D118" s="191">
        <f>Ведомст!G36</f>
        <v>981798.61</v>
      </c>
    </row>
    <row r="119" spans="1:4" ht="16.5" customHeight="1" x14ac:dyDescent="0.2">
      <c r="A119" s="192" t="s">
        <v>340</v>
      </c>
      <c r="B119" s="107" t="s">
        <v>179</v>
      </c>
      <c r="C119" s="107" t="s">
        <v>339</v>
      </c>
      <c r="D119" s="191">
        <f>Ведомст!G37</f>
        <v>50335</v>
      </c>
    </row>
    <row r="120" spans="1:4" ht="22.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148110.39000000001</v>
      </c>
    </row>
    <row r="121" spans="1:4" ht="43.5" customHeight="1" x14ac:dyDescent="0.2">
      <c r="A121" s="127" t="s">
        <v>182</v>
      </c>
      <c r="B121" s="124" t="s">
        <v>183</v>
      </c>
      <c r="C121" s="107"/>
      <c r="D121" s="191">
        <f>D122</f>
        <v>1000</v>
      </c>
    </row>
    <row r="122" spans="1:4" ht="46.5" hidden="1" customHeight="1" x14ac:dyDescent="0.2">
      <c r="A122" s="192" t="s">
        <v>180</v>
      </c>
      <c r="B122" s="124" t="s">
        <v>183</v>
      </c>
      <c r="C122" s="107" t="s">
        <v>181</v>
      </c>
      <c r="D122" s="191">
        <f>Ведомст!G39</f>
        <v>1000</v>
      </c>
    </row>
    <row r="123" spans="1:4" ht="47.25" customHeight="1" x14ac:dyDescent="0.2">
      <c r="A123" s="55" t="s">
        <v>351</v>
      </c>
      <c r="B123" s="57" t="s">
        <v>350</v>
      </c>
      <c r="C123" s="107"/>
      <c r="D123" s="191">
        <f>D124</f>
        <v>19922.759999999998</v>
      </c>
    </row>
    <row r="124" spans="1:4" ht="30" customHeight="1" x14ac:dyDescent="0.2">
      <c r="A124" s="192" t="s">
        <v>180</v>
      </c>
      <c r="B124" s="57" t="s">
        <v>350</v>
      </c>
      <c r="C124" s="107" t="s">
        <v>181</v>
      </c>
      <c r="D124" s="191">
        <f>Ведомст!G41</f>
        <v>19922.759999999998</v>
      </c>
    </row>
    <row r="125" spans="1:4" ht="48.75" customHeight="1" x14ac:dyDescent="0.2">
      <c r="A125" s="55" t="s">
        <v>351</v>
      </c>
      <c r="B125" s="57" t="s">
        <v>352</v>
      </c>
      <c r="C125" s="107"/>
      <c r="D125" s="191">
        <f>D126</f>
        <v>201.24</v>
      </c>
    </row>
    <row r="126" spans="1:4" ht="31.5" customHeight="1" x14ac:dyDescent="0.2">
      <c r="A126" s="192" t="s">
        <v>180</v>
      </c>
      <c r="B126" s="57" t="s">
        <v>352</v>
      </c>
      <c r="C126" s="107" t="s">
        <v>181</v>
      </c>
      <c r="D126" s="191">
        <f>Ведомст!G44</f>
        <v>201.24</v>
      </c>
    </row>
    <row r="127" spans="1:4" ht="16.5" customHeight="1" x14ac:dyDescent="0.2">
      <c r="A127" s="214" t="s">
        <v>184</v>
      </c>
      <c r="B127" s="115" t="s">
        <v>186</v>
      </c>
      <c r="C127" s="115"/>
      <c r="D127" s="197">
        <f>D128</f>
        <v>10000</v>
      </c>
    </row>
    <row r="128" spans="1:4" ht="21" customHeight="1" x14ac:dyDescent="0.25">
      <c r="A128" s="215" t="s">
        <v>187</v>
      </c>
      <c r="B128" s="107" t="s">
        <v>188</v>
      </c>
      <c r="C128" s="107"/>
      <c r="D128" s="191">
        <f>D129</f>
        <v>10000</v>
      </c>
    </row>
    <row r="129" spans="1:4" ht="26.25" customHeight="1" x14ac:dyDescent="0.25">
      <c r="A129" s="215" t="s">
        <v>189</v>
      </c>
      <c r="B129" s="107" t="s">
        <v>188</v>
      </c>
      <c r="C129" s="107" t="s">
        <v>190</v>
      </c>
      <c r="D129" s="191">
        <f>Ведомст!G49</f>
        <v>10000</v>
      </c>
    </row>
    <row r="130" spans="1:4" ht="23.25" customHeight="1" x14ac:dyDescent="0.2">
      <c r="A130" s="110" t="s">
        <v>191</v>
      </c>
      <c r="B130" s="115" t="s">
        <v>213</v>
      </c>
      <c r="C130" s="115"/>
      <c r="D130" s="197">
        <f>D131+D134+D140+D136+D138</f>
        <v>3196025</v>
      </c>
    </row>
    <row r="131" spans="1:4" ht="42.75" customHeight="1" x14ac:dyDescent="0.25">
      <c r="A131" s="112" t="s">
        <v>330</v>
      </c>
      <c r="B131" s="113" t="s">
        <v>242</v>
      </c>
      <c r="C131" s="107"/>
      <c r="D131" s="191">
        <f>D132+D133</f>
        <v>1956258</v>
      </c>
    </row>
    <row r="132" spans="1:4" ht="34.5" customHeight="1" x14ac:dyDescent="0.2">
      <c r="A132" s="190" t="s">
        <v>170</v>
      </c>
      <c r="B132" s="113" t="s">
        <v>242</v>
      </c>
      <c r="C132" s="107" t="s">
        <v>171</v>
      </c>
      <c r="D132" s="191">
        <f>Ведомст!G101</f>
        <v>1956258</v>
      </c>
    </row>
    <row r="133" spans="1:4" ht="27.75" customHeight="1" x14ac:dyDescent="0.25">
      <c r="A133" s="195" t="s">
        <v>172</v>
      </c>
      <c r="B133" s="113" t="s">
        <v>242</v>
      </c>
      <c r="C133" s="107" t="s">
        <v>173</v>
      </c>
      <c r="D133" s="191">
        <f>Ведомст!G102</f>
        <v>0</v>
      </c>
    </row>
    <row r="134" spans="1:4" ht="26.25" customHeight="1" x14ac:dyDescent="0.25">
      <c r="A134" s="121" t="s">
        <v>302</v>
      </c>
      <c r="B134" s="124" t="s">
        <v>303</v>
      </c>
      <c r="C134" s="124" t="s">
        <v>353</v>
      </c>
      <c r="D134" s="130">
        <v>1014367</v>
      </c>
    </row>
    <row r="135" spans="1:4" ht="15" x14ac:dyDescent="0.2">
      <c r="A135" s="129" t="s">
        <v>341</v>
      </c>
      <c r="B135" s="124" t="s">
        <v>303</v>
      </c>
      <c r="C135" s="124" t="s">
        <v>304</v>
      </c>
      <c r="D135" s="130">
        <f>Ведомст!G170</f>
        <v>10000</v>
      </c>
    </row>
    <row r="136" spans="1:4" ht="59.25" customHeight="1" x14ac:dyDescent="0.2">
      <c r="A136" s="129" t="s">
        <v>306</v>
      </c>
      <c r="B136" s="124" t="s">
        <v>307</v>
      </c>
      <c r="C136" s="124"/>
      <c r="D136" s="130">
        <f>D137</f>
        <v>10000</v>
      </c>
    </row>
    <row r="137" spans="1:4" ht="15" hidden="1" x14ac:dyDescent="0.25">
      <c r="A137" s="112" t="s">
        <v>283</v>
      </c>
      <c r="B137" s="124" t="s">
        <v>307</v>
      </c>
      <c r="C137" s="124" t="s">
        <v>284</v>
      </c>
      <c r="D137" s="130">
        <f>Ведомст!G174</f>
        <v>10000</v>
      </c>
    </row>
    <row r="138" spans="1:4" ht="90" hidden="1" x14ac:dyDescent="0.2">
      <c r="A138" s="129" t="s">
        <v>319</v>
      </c>
      <c r="B138" s="124" t="s">
        <v>320</v>
      </c>
      <c r="C138" s="124"/>
      <c r="D138" s="130">
        <f>D139</f>
        <v>0</v>
      </c>
    </row>
    <row r="139" spans="1:4" ht="2.25" hidden="1" customHeight="1" x14ac:dyDescent="0.2">
      <c r="A139" s="129" t="s">
        <v>321</v>
      </c>
      <c r="B139" s="124" t="s">
        <v>320</v>
      </c>
      <c r="C139" s="124" t="s">
        <v>331</v>
      </c>
      <c r="D139" s="130">
        <f>Ведомст!G186</f>
        <v>0</v>
      </c>
    </row>
    <row r="140" spans="1:4" ht="30" x14ac:dyDescent="0.2">
      <c r="A140" s="129" t="s">
        <v>332</v>
      </c>
      <c r="B140" s="124" t="s">
        <v>215</v>
      </c>
      <c r="C140" s="124"/>
      <c r="D140" s="130">
        <f>D141+D142</f>
        <v>215400</v>
      </c>
    </row>
    <row r="141" spans="1:4" ht="30" x14ac:dyDescent="0.2">
      <c r="A141" s="129" t="s">
        <v>333</v>
      </c>
      <c r="B141" s="124" t="s">
        <v>215</v>
      </c>
      <c r="C141" s="124" t="s">
        <v>171</v>
      </c>
      <c r="D141" s="130">
        <v>193000</v>
      </c>
    </row>
    <row r="142" spans="1:4" ht="30" x14ac:dyDescent="0.2">
      <c r="A142" s="192" t="s">
        <v>180</v>
      </c>
      <c r="B142" s="124" t="s">
        <v>215</v>
      </c>
      <c r="C142" s="107" t="s">
        <v>181</v>
      </c>
      <c r="D142" s="191">
        <f>Ведомст!G68</f>
        <v>22400</v>
      </c>
    </row>
    <row r="143" spans="1:4" ht="15.75" x14ac:dyDescent="0.25">
      <c r="A143" s="238" t="s">
        <v>334</v>
      </c>
      <c r="B143" s="239"/>
      <c r="C143" s="238"/>
      <c r="D143" s="240">
        <f>D110+D21</f>
        <v>27960044.019999996</v>
      </c>
    </row>
    <row r="145" spans="4:4" x14ac:dyDescent="0.2">
      <c r="D145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2024-10-08T02:58:46Z</cp:lastPrinted>
  <dcterms:created xsi:type="dcterms:W3CDTF">2016-05-26T07:11:20Z</dcterms:created>
  <dcterms:modified xsi:type="dcterms:W3CDTF">2024-10-08T02:59:24Z</dcterms:modified>
</cp:coreProperties>
</file>