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\Desktop\Минюст 16-30.06.2024\"/>
    </mc:Choice>
  </mc:AlternateContent>
  <bookViews>
    <workbookView xWindow="0" yWindow="0" windowWidth="19200" windowHeight="10860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Ведомст!$A$1:$G$180</definedName>
    <definedName name="_xlnm.Print_Area" localSheetId="1">Доходы!$A$1:$C$103</definedName>
    <definedName name="_xlnm.Print_Area" localSheetId="3">Функц!$A$1:$E$48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6" i="3" l="1"/>
  <c r="D79" i="5" l="1"/>
  <c r="G133" i="3"/>
  <c r="G135" i="3"/>
  <c r="D114" i="5" l="1"/>
  <c r="G141" i="3"/>
  <c r="G34" i="3" l="1"/>
  <c r="D27" i="5"/>
  <c r="D86" i="5" l="1"/>
  <c r="D84" i="5"/>
  <c r="G139" i="3"/>
  <c r="D85" i="5" s="1"/>
  <c r="G137" i="3"/>
  <c r="D83" i="5" s="1"/>
  <c r="D103" i="5" l="1"/>
  <c r="G120" i="3"/>
  <c r="C83" i="2"/>
  <c r="D25" i="5" l="1"/>
  <c r="G75" i="3"/>
  <c r="C76" i="2"/>
  <c r="C97" i="2"/>
  <c r="C96" i="2" s="1"/>
  <c r="D29" i="5" l="1"/>
  <c r="D31" i="5"/>
  <c r="G150" i="3"/>
  <c r="G149" i="3" s="1"/>
  <c r="G112" i="3"/>
  <c r="G84" i="3"/>
  <c r="G86" i="3"/>
  <c r="G82" i="3"/>
  <c r="G41" i="3"/>
  <c r="G43" i="3"/>
  <c r="C47" i="2"/>
  <c r="C49" i="2"/>
  <c r="C92" i="2"/>
  <c r="C94" i="2"/>
  <c r="C87" i="2"/>
  <c r="C85" i="2"/>
  <c r="C78" i="2"/>
  <c r="C82" i="2" l="1"/>
  <c r="C75" i="2"/>
  <c r="G33" i="3" l="1"/>
  <c r="G32" i="3" s="1"/>
  <c r="G118" i="3" l="1"/>
  <c r="G117" i="3" s="1"/>
  <c r="G116" i="3" s="1"/>
  <c r="D121" i="5" l="1"/>
  <c r="D120" i="5" s="1"/>
  <c r="D119" i="5"/>
  <c r="D118" i="5" s="1"/>
  <c r="D117" i="5"/>
  <c r="D116" i="5" s="1"/>
  <c r="D113" i="5" l="1"/>
  <c r="G110" i="3"/>
  <c r="D74" i="5" l="1"/>
  <c r="D73" i="5" s="1"/>
  <c r="D69" i="5"/>
  <c r="D82" i="5" l="1"/>
  <c r="D81" i="5" s="1"/>
  <c r="G131" i="3" l="1"/>
  <c r="G125" i="3" s="1"/>
  <c r="G124" i="3" l="1"/>
  <c r="D128" i="5"/>
  <c r="G28" i="3"/>
  <c r="G27" i="3" s="1"/>
  <c r="G26" i="3" s="1"/>
  <c r="G25" i="3" s="1"/>
  <c r="D112" i="5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34" i="5"/>
  <c r="D132" i="5"/>
  <c r="D124" i="5"/>
  <c r="D115" i="5"/>
  <c r="D109" i="5"/>
  <c r="D108" i="5"/>
  <c r="D94" i="5"/>
  <c r="D91" i="5"/>
  <c r="D90" i="5"/>
  <c r="D89" i="5" s="1"/>
  <c r="D88" i="5" s="1"/>
  <c r="D87" i="5" s="1"/>
  <c r="D98" i="5"/>
  <c r="D52" i="5"/>
  <c r="D51" i="5" s="1"/>
  <c r="D49" i="5"/>
  <c r="D45" i="5"/>
  <c r="D41" i="5"/>
  <c r="D40" i="5" s="1"/>
  <c r="D39" i="5" s="1"/>
  <c r="D37" i="5"/>
  <c r="D24" i="5"/>
  <c r="D23" i="5" s="1"/>
  <c r="G179" i="3"/>
  <c r="G173" i="3"/>
  <c r="G172" i="3" s="1"/>
  <c r="G167" i="3"/>
  <c r="G166" i="3" s="1"/>
  <c r="G165" i="3" s="1"/>
  <c r="G164" i="3" s="1"/>
  <c r="G162" i="3"/>
  <c r="G161" i="3" s="1"/>
  <c r="G160" i="3" s="1"/>
  <c r="G159" i="3" s="1"/>
  <c r="D41" i="4" s="1"/>
  <c r="G94" i="3"/>
  <c r="G93" i="3" s="1"/>
  <c r="D64" i="5"/>
  <c r="D62" i="5"/>
  <c r="G98" i="3"/>
  <c r="G97" i="3" s="1"/>
  <c r="G96" i="3" s="1"/>
  <c r="D36" i="5"/>
  <c r="D35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D111" i="5" l="1"/>
  <c r="D110" i="5" s="1"/>
  <c r="C74" i="2"/>
  <c r="C73" i="2" s="1"/>
  <c r="D34" i="5"/>
  <c r="D33" i="5" s="1"/>
  <c r="D22" i="5" s="1"/>
  <c r="D42" i="4"/>
  <c r="D40" i="4" s="1"/>
  <c r="D130" i="5"/>
  <c r="D68" i="5"/>
  <c r="D67" i="5" s="1"/>
  <c r="G51" i="3"/>
  <c r="G50" i="3" s="1"/>
  <c r="D27" i="4" s="1"/>
  <c r="G66" i="3"/>
  <c r="D127" i="5"/>
  <c r="G78" i="3"/>
  <c r="G77" i="3" s="1"/>
  <c r="G154" i="3"/>
  <c r="G153" i="3" s="1"/>
  <c r="G152" i="3" s="1"/>
  <c r="D137" i="5"/>
  <c r="D135" i="5" s="1"/>
  <c r="G65" i="3"/>
  <c r="G64" i="3" s="1"/>
  <c r="G63" i="3" s="1"/>
  <c r="G62" i="3" s="1"/>
  <c r="D29" i="4" s="1"/>
  <c r="D28" i="4" s="1"/>
  <c r="D107" i="5"/>
  <c r="D106" i="5" s="1"/>
  <c r="G31" i="3"/>
  <c r="D25" i="4" s="1"/>
  <c r="D24" i="4"/>
  <c r="D38" i="5"/>
  <c r="G158" i="3"/>
  <c r="G92" i="3"/>
  <c r="C30" i="2"/>
  <c r="C43" i="2"/>
  <c r="C23" i="2" s="1"/>
  <c r="D23" i="4" l="1"/>
  <c r="G24" i="3"/>
  <c r="G91" i="3"/>
  <c r="D133" i="5"/>
  <c r="D131" i="5"/>
  <c r="D126" i="5"/>
  <c r="D123" i="5"/>
  <c r="D122" i="5" s="1"/>
  <c r="D101" i="5"/>
  <c r="D77" i="5"/>
  <c r="D66" i="5" s="1"/>
  <c r="D63" i="5"/>
  <c r="D61" i="5"/>
  <c r="D59" i="5"/>
  <c r="D55" i="5"/>
  <c r="D54" i="5" s="1"/>
  <c r="D53" i="5" s="1"/>
  <c r="D97" i="5"/>
  <c r="D95" i="5" s="1"/>
  <c r="D50" i="5"/>
  <c r="D48" i="5"/>
  <c r="D47" i="5"/>
  <c r="D44" i="5"/>
  <c r="D43" i="5" s="1"/>
  <c r="D42" i="5" s="1"/>
  <c r="D100" i="5" l="1"/>
  <c r="D99" i="5" s="1"/>
  <c r="D125" i="5"/>
  <c r="D105" i="5" s="1"/>
  <c r="D65" i="5"/>
  <c r="G90" i="3"/>
  <c r="D33" i="4"/>
  <c r="D32" i="4" s="1"/>
  <c r="D46" i="5"/>
  <c r="D96" i="5"/>
  <c r="D58" i="5"/>
  <c r="D57" i="5" s="1"/>
  <c r="D21" i="5" l="1"/>
  <c r="D138" i="5" s="1"/>
  <c r="G178" i="3"/>
  <c r="G177" i="3" s="1"/>
  <c r="G176" i="3" s="1"/>
  <c r="G170" i="3"/>
  <c r="G148" i="3"/>
  <c r="G147" i="3" s="1"/>
  <c r="G143" i="3"/>
  <c r="G114" i="3"/>
  <c r="G109" i="3" s="1"/>
  <c r="G105" i="3"/>
  <c r="G104" i="3" s="1"/>
  <c r="G103" i="3" s="1"/>
  <c r="G102" i="3" s="1"/>
  <c r="D35" i="4" s="1"/>
  <c r="G73" i="3"/>
  <c r="G72" i="3" l="1"/>
  <c r="G71" i="3" s="1"/>
  <c r="G70" i="3" s="1"/>
  <c r="G123" i="3"/>
  <c r="G122" i="3" s="1"/>
  <c r="D39" i="4"/>
  <c r="G175" i="3"/>
  <c r="D46" i="4"/>
  <c r="D45" i="4" s="1"/>
  <c r="G169" i="3"/>
  <c r="D44" i="4"/>
  <c r="D43" i="4" s="1"/>
  <c r="G108" i="3"/>
  <c r="G107" i="3" s="1"/>
  <c r="D38" i="4" l="1"/>
  <c r="D37" i="4" s="1"/>
  <c r="G69" i="3"/>
  <c r="D31" i="4"/>
  <c r="D30" i="4" s="1"/>
  <c r="G101" i="3"/>
  <c r="G23" i="3" s="1"/>
  <c r="D36" i="4"/>
  <c r="D34" i="4" s="1"/>
  <c r="D22" i="4" l="1"/>
  <c r="C22" i="1"/>
  <c r="C29" i="1" s="1"/>
  <c r="C99" i="2" l="1"/>
</calcChain>
</file>

<file path=xl/comments1.xml><?xml version="1.0" encoding="utf-8"?>
<comments xmlns="http://schemas.openxmlformats.org/spreadsheetml/2006/main">
  <authors>
    <author>RePack by Diakov</author>
  </authors>
  <commentList>
    <comment ref="A83" authorId="0" shape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85" authorId="0" shape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<sst xmlns="http://schemas.openxmlformats.org/spreadsheetml/2006/main" count="1411" uniqueCount="412">
  <si>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</si>
  <si>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</si>
  <si>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</si>
  <si>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</si>
  <si>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</si>
  <si>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</si>
  <si>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</si>
  <si>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</si>
  <si>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</si>
  <si>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</si>
  <si>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</si>
  <si>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</si>
  <si>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</si>
  <si>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</si>
  <si>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</si>
  <si>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</si>
  <si>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</si>
  <si>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</si>
  <si>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</si>
  <si>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</si>
  <si>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</si>
  <si>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</si>
  <si>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</si>
  <si>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</si>
  <si>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</si>
  <si>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</si>
  <si>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</si>
  <si>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</si>
  <si>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</si>
  <si>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</si>
  <si>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</si>
  <si>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</si>
  <si>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</si>
  <si>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</si>
  <si>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</si>
  <si>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</si>
  <si>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</si>
  <si>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</si>
  <si>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</si>
  <si>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</si>
  <si>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</si>
  <si>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</si>
  <si>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</si>
  <si>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</si>
  <si>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</si>
  <si>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</si>
  <si>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</si>
  <si>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</si>
  <si>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</si>
  <si>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</si>
  <si>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</si>
  <si>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</si>
  <si>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</si>
  <si>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</si>
  <si>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</si>
  <si>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</si>
  <si>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</si>
  <si>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</si>
  <si>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</si>
  <si>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</si>
  <si>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</si>
  <si>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</si>
  <si>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</si>
  <si>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</si>
  <si>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</si>
  <si>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</si>
  <si>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</si>
  <si>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</si>
  <si>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</si>
  <si>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</si>
  <si>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</si>
  <si>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</si>
  <si>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</si>
  <si>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</si>
  <si>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</si>
  <si>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</si>
  <si>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</si>
  <si>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</si>
  <si>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</si>
  <si>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</si>
  <si>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</si>
  <si>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</si>
  <si>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</si>
  <si>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</si>
  <si>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</si>
  <si>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</si>
  <si>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</si>
  <si>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</si>
  <si>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</si>
  <si>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</si>
  <si>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</si>
  <si>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</si>
  <si>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</si>
  <si>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</si>
  <si>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</si>
  <si>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</si>
  <si>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</si>
  <si>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</si>
  <si>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</si>
  <si>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</si>
  <si>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</si>
  <si>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</si>
  <si>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</si>
  <si>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</si>
  <si>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</si>
  <si>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</si>
  <si>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</si>
  <si>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</si>
  <si>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</si>
  <si>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</si>
  <si>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</si>
  <si>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</si>
  <si>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</si>
  <si>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</si>
  <si>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</si>
  <si>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</si>
  <si>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</si>
  <si>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</si>
  <si>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</si>
  <si>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</si>
  <si>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</si>
  <si>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</si>
  <si>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</si>
  <si>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</si>
  <si>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</si>
  <si>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</si>
  <si>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</si>
  <si>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</si>
  <si>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</si>
  <si>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</si>
  <si>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</si>
  <si>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</si>
  <si>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</si>
  <si>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</si>
  <si>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</si>
  <si>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</si>
  <si>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</si>
  <si>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</si>
  <si>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</si>
  <si>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</si>
  <si>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</si>
  <si>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</si>
  <si>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</si>
  <si>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</si>
  <si>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</si>
  <si>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</si>
  <si>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</si>
  <si>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</si>
  <si>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</si>
  <si>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</si>
  <si>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</si>
  <si>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</si>
  <si>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</si>
  <si>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</si>
  <si>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</si>
  <si>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</si>
  <si>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</si>
  <si>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</si>
  <si>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</si>
  <si>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</si>
  <si>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</si>
  <si>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</si>
  <si>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</si>
  <si>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</si>
  <si>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</si>
  <si>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</si>
  <si>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</si>
  <si>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</si>
  <si>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</si>
  <si>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</si>
  <si>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</si>
  <si>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</si>
  <si>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</si>
  <si>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</si>
  <si>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</si>
  <si>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</si>
  <si>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</si>
  <si>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</si>
  <si>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</si>
  <si>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</si>
  <si>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</si>
  <si>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</si>
  <si>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</si>
  <si>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</si>
  <si>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</si>
  <si>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</si>
  <si>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</si>
  <si>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</si>
  <si>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</si>
  <si>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</si>
  <si>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</si>
  <si>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</si>
  <si>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</si>
  <si>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</si>
  <si>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</si>
  <si>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</si>
  <si>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</si>
  <si>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</si>
  <si>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</si>
  <si>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</si>
  <si>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</si>
  <si>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</si>
  <si>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</si>
  <si>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</si>
  <si>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</si>
  <si>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</si>
  <si>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</si>
  <si>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</si>
  <si>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</si>
  <si>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</si>
  <si>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</si>
  <si>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</si>
  <si>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</si>
  <si>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</si>
  <si>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</si>
  <si>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</si>
  <si>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</si>
  <si>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</si>
  <si>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</si>
  <si>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</si>
  <si>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</si>
  <si>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</si>
  <si>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</si>
  <si>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</si>
  <si>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</si>
  <si>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</si>
  <si>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</si>
  <si>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</si>
  <si>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</si>
  <si>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</si>
  <si>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</si>
  <si>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</si>
  <si>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</si>
  <si>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</si>
  <si>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</si>
  <si>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</si>
  <si>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</si>
  <si>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</si>
  <si>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</si>
  <si>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</si>
  <si>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</si>
  <si>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</si>
  <si>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</si>
  <si>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</si>
  <si>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</si>
  <si>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</si>
  <si>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</si>
  <si>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</si>
  <si>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31001 71550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</si>
  <si>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</si>
  <si>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</si>
  <si>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</si>
  <si>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</si>
  <si>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</si>
  <si>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</si>
  <si>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</si>
  <si>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</si>
  <si>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</si>
  <si>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</si>
  <si>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</si>
  <si>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</si>
  <si>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</si>
  <si>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</si>
  <si>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</si>
  <si>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</si>
  <si>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</si>
  <si>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</si>
  <si>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</si>
  <si>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</si>
  <si>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</si>
  <si>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</si>
  <si>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</si>
  <si>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</si>
  <si>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</si>
  <si>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</si>
  <si>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</si>
  <si>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</si>
  <si>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</si>
  <si>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</si>
  <si>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</si>
  <si>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</si>
  <si>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</si>
  <si>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</si>
  <si>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</si>
  <si>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</si>
  <si>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</si>
  <si>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</si>
  <si>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</si>
  <si>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</si>
  <si>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</si>
  <si>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</si>
  <si>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</si>
  <si>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</si>
  <si>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</si>
  <si>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</si>
  <si>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</si>
  <si>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</si>
  <si>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</si>
  <si>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</si>
  <si>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</si>
  <si>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</si>
  <si>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</si>
  <si>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</si>
  <si>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</si>
  <si>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</si>
  <si>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</si>
  <si>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</si>
  <si>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</si>
  <si>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</si>
  <si>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</si>
  <si>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</si>
  <si>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</si>
  <si>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</si>
  <si>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</si>
  <si>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</si>
  <si>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</si>
  <si>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</si>
  <si>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</si>
  <si>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</si>
  <si>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</si>
  <si>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</si>
  <si>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</si>
  <si>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</si>
  <si>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</si>
  <si>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</si>
  <si>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</si>
  <si>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</si>
  <si>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</si>
  <si>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</si>
  <si>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</si>
  <si>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</si>
  <si>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</si>
  <si>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</si>
  <si>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</si>
  <si>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</si>
  <si>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</si>
  <si>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</si>
  <si>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</si>
  <si>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</si>
  <si>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</si>
  <si>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</si>
  <si>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</si>
  <si>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</si>
  <si>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</si>
  <si>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</si>
  <si>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</si>
  <si>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</si>
  <si>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</si>
  <si>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</si>
  <si>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</si>
  <si>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</si>
  <si>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</si>
  <si>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</si>
  <si>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</si>
  <si>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312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</si>
  <si>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</si>
  <si>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</si>
  <si>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</si>
  <si>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</si>
  <si>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</si>
  <si>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</si>
  <si>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</si>
  <si>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</si>
  <si>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</si>
  <si>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</si>
  <si>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</si>
  <si>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</si>
  <si>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</si>
  <si>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</si>
  <si>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</si>
  <si>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</si>
  <si>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</si>
  <si>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</si>
  <si>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</si>
  <si>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</si>
  <si>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</si>
  <si>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</si>
  <si>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</si>
  <si>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</si>
  <si>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</si>
  <si>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</si>
  <si>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</si>
  <si>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</si>
  <si>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</si>
  <si>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</si>
  <si>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 xml:space="preserve">   Усть-Абаканского района Республики Хакасия на 2024 год</t>
  </si>
  <si>
    <t xml:space="preserve">Сумма  на 2024 год                  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</si>
  <si>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</si>
  <si>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</si>
  <si>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</si>
  <si>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</si>
  <si>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</si>
  <si>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</si>
  <si>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</si>
  <si>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>31001 L5990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</si>
  <si>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</si>
  <si>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</si>
  <si>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</si>
  <si>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</si>
  <si>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</si>
  <si>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</si>
  <si>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 культуры</t>
  </si>
  <si>
    <t>3600180240</t>
  </si>
  <si>
    <t>Мероприятия по поддержке и развитию культуры на 2024 год</t>
  </si>
  <si>
    <t>350</t>
  </si>
  <si>
    <t>Премии и гранты</t>
  </si>
  <si>
    <t>36001 80240</t>
  </si>
  <si>
    <t xml:space="preserve">О внесении изменений в Решение Совета депутатов от    28.06.2024 № 120/4 
</t>
  </si>
  <si>
    <t xml:space="preserve">О внесении изменений в Решение Совета депутатов от  28.06.2024 г. № 120/4   </t>
  </si>
  <si>
    <t>от 28.06.2024 № 120/4      "О внесении изменений в решение Совета депутатов Чарковского сельсовета от 20.12.2023г №101/4</t>
  </si>
  <si>
    <t xml:space="preserve">от 28.06.2024 г . № 120/4        "О внесении изменений в решение Совета депутатов Чарковского сельсовета от 20.12.2023 г. № 101/4       
</t>
  </si>
  <si>
    <t xml:space="preserve">от 28.06. 2024 г . № 120/4        "О внесении изменений в решение Совета депутатов Чарковского сельсовета от 20.12.2023 г. № 101/4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</si>
</sst>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Normal="100" workbookViewId="0">
      <selection activeCell="C33" sqref="C33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407</v>
      </c>
    </row>
    <row r="4" spans="3:3" ht="82.5" customHeight="1" x14ac:dyDescent="0.25">
      <c r="C4" s="236" t="s">
        <v>374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375</v>
      </c>
    </row>
    <row r="14" spans="3:3" x14ac:dyDescent="0.25">
      <c r="C14" s="216" t="s">
        <v>376</v>
      </c>
    </row>
    <row r="17" spans="1:4" x14ac:dyDescent="0.25">
      <c r="A17" s="254" t="s">
        <v>377</v>
      </c>
      <c r="B17" s="254"/>
      <c r="C17" s="254"/>
    </row>
    <row r="18" spans="1:4" ht="19.5" customHeight="1" x14ac:dyDescent="0.25">
      <c r="A18" s="254"/>
      <c r="B18" s="254"/>
      <c r="C18" s="25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378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20802592.760000002</v>
      </c>
    </row>
    <row r="24" spans="1:4" ht="43.5" customHeight="1" x14ac:dyDescent="0.25">
      <c r="A24" s="248" t="s">
        <v>5</v>
      </c>
      <c r="B24" s="250" t="s">
        <v>6</v>
      </c>
      <c r="C24" s="249">
        <v>20802592.760000002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20802592.760000002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23643113.02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23643113.02</v>
      </c>
    </row>
    <row r="28" spans="1:4" ht="43.5" customHeight="1" x14ac:dyDescent="0.25">
      <c r="A28" s="248" t="s">
        <v>15</v>
      </c>
      <c r="B28" s="250" t="s">
        <v>12</v>
      </c>
      <c r="C28" s="249">
        <v>23643113.02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91" zoomScale="80" zoomScaleNormal="80" workbookViewId="0">
      <selection activeCell="E99" sqref="E99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347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408</v>
      </c>
      <c r="C3"/>
    </row>
    <row r="4" spans="1:6" ht="63.75" customHeight="1" x14ac:dyDescent="0.25">
      <c r="A4"/>
      <c r="B4" s="135" t="s">
        <v>374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337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375</v>
      </c>
      <c r="C13"/>
    </row>
    <row r="14" spans="1:6" ht="15.75" x14ac:dyDescent="0.25">
      <c r="A14"/>
      <c r="B14" s="133" t="s">
        <v>376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5" t="s">
        <v>24</v>
      </c>
      <c r="B18" s="255"/>
      <c r="C18" s="255"/>
    </row>
    <row r="19" spans="1:3" ht="19.5" x14ac:dyDescent="0.3">
      <c r="A19" s="255" t="s">
        <v>25</v>
      </c>
      <c r="B19" s="255"/>
      <c r="C19" s="255"/>
    </row>
    <row r="20" spans="1:3" ht="19.5" customHeight="1" x14ac:dyDescent="0.3">
      <c r="A20" s="256" t="s">
        <v>379</v>
      </c>
      <c r="B20" s="256"/>
      <c r="C20" s="256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380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3646500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2562800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2562800</v>
      </c>
    </row>
    <row r="26" spans="1:3" s="11" customFormat="1" ht="168.75" customHeight="1" x14ac:dyDescent="0.3">
      <c r="A26" s="222" t="s">
        <v>35</v>
      </c>
      <c r="B26" s="222" t="s">
        <v>398</v>
      </c>
      <c r="C26" s="14">
        <v>2541600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399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824900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731300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325300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325300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17156092.759999998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</f>
        <v>17156092.759999998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365</v>
      </c>
      <c r="B76" s="222" t="s">
        <v>368</v>
      </c>
      <c r="C76" s="15">
        <f>C77</f>
        <v>807000</v>
      </c>
    </row>
    <row r="77" spans="1:3" s="11" customFormat="1" ht="39" x14ac:dyDescent="0.3">
      <c r="A77" s="222" t="s">
        <v>366</v>
      </c>
      <c r="B77" s="222" t="s">
        <v>369</v>
      </c>
      <c r="C77" s="15">
        <v>807000</v>
      </c>
    </row>
    <row r="78" spans="1:3" s="11" customFormat="1" ht="39" x14ac:dyDescent="0.3">
      <c r="A78" s="222" t="s">
        <v>373</v>
      </c>
      <c r="B78" s="222" t="s">
        <v>367</v>
      </c>
      <c r="C78" s="15">
        <f>C79</f>
        <v>11948100</v>
      </c>
    </row>
    <row r="79" spans="1:3" s="11" customFormat="1" ht="39" x14ac:dyDescent="0.3">
      <c r="A79" s="222" t="s">
        <v>346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348</v>
      </c>
      <c r="B80" s="222" t="s">
        <v>350</v>
      </c>
      <c r="C80" s="15">
        <v>0</v>
      </c>
    </row>
    <row r="81" spans="1:3" s="11" customFormat="1" ht="76.5" hidden="1" customHeight="1" x14ac:dyDescent="0.3">
      <c r="A81" s="222" t="s">
        <v>349</v>
      </c>
      <c r="B81" s="222" t="s">
        <v>357</v>
      </c>
      <c r="C81" s="15">
        <v>0</v>
      </c>
    </row>
    <row r="82" spans="1:3" s="11" customFormat="1" ht="79.5" customHeight="1" x14ac:dyDescent="0.3">
      <c r="A82" s="232" t="s">
        <v>336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381</v>
      </c>
      <c r="B83" s="222" t="s">
        <v>384</v>
      </c>
      <c r="C83" s="19">
        <f>C84</f>
        <v>303280</v>
      </c>
    </row>
    <row r="84" spans="1:3" s="11" customFormat="1" ht="79.5" customHeight="1" x14ac:dyDescent="0.3">
      <c r="A84" s="253" t="s">
        <v>382</v>
      </c>
      <c r="B84" s="222" t="s">
        <v>383</v>
      </c>
      <c r="C84" s="19">
        <v>303280</v>
      </c>
    </row>
    <row r="85" spans="1:3" s="11" customFormat="1" ht="63" customHeight="1" x14ac:dyDescent="0.3">
      <c r="A85" s="222" t="s">
        <v>355</v>
      </c>
      <c r="B85" s="222" t="s">
        <v>359</v>
      </c>
      <c r="C85" s="15">
        <f>C86</f>
        <v>592090</v>
      </c>
    </row>
    <row r="86" spans="1:3" s="11" customFormat="1" ht="55.5" customHeight="1" x14ac:dyDescent="0.3">
      <c r="A86" s="222" t="s">
        <v>356</v>
      </c>
      <c r="B86" s="222" t="s">
        <v>358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226400</v>
      </c>
    </row>
    <row r="90" spans="1:3" ht="58.5" x14ac:dyDescent="0.25">
      <c r="A90" s="222" t="s">
        <v>138</v>
      </c>
      <c r="B90" s="222" t="s">
        <v>139</v>
      </c>
      <c r="C90" s="19">
        <f>C91</f>
        <v>1000</v>
      </c>
    </row>
    <row r="91" spans="1:3" ht="58.5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215400</v>
      </c>
    </row>
    <row r="93" spans="1:3" ht="58.5" x14ac:dyDescent="0.25">
      <c r="A93" s="222" t="s">
        <v>148</v>
      </c>
      <c r="B93" s="222" t="s">
        <v>149</v>
      </c>
      <c r="C93" s="15">
        <v>215400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360</v>
      </c>
      <c r="B96" s="221" t="s">
        <v>322</v>
      </c>
      <c r="C96" s="12">
        <f>C97</f>
        <v>2611300</v>
      </c>
    </row>
    <row r="97" spans="1:3" ht="52.5" customHeight="1" x14ac:dyDescent="0.25">
      <c r="A97" s="222" t="s">
        <v>361</v>
      </c>
      <c r="B97" s="222" t="s">
        <v>362</v>
      </c>
      <c r="C97" s="15">
        <f>C98</f>
        <v>2611300</v>
      </c>
    </row>
    <row r="98" spans="1:3" ht="49.5" customHeight="1" x14ac:dyDescent="0.25">
      <c r="A98" s="222" t="s">
        <v>363</v>
      </c>
      <c r="B98" s="222" t="s">
        <v>364</v>
      </c>
      <c r="C98" s="15">
        <v>2611300</v>
      </c>
    </row>
    <row r="99" spans="1:3" ht="19.5" x14ac:dyDescent="0.25">
      <c r="A99" s="233" t="s">
        <v>144</v>
      </c>
      <c r="B99" s="233" t="s">
        <v>145</v>
      </c>
      <c r="C99" s="132">
        <f>C73+C23</f>
        <v>20802592.759999998</v>
      </c>
    </row>
    <row r="100" spans="1:3" ht="20.25" x14ac:dyDescent="0.25">
      <c r="A100" s="20"/>
      <c r="B100" s="20"/>
    </row>
    <row r="101" spans="1:3" ht="20.25" x14ac:dyDescent="0.25">
      <c r="A101" s="20"/>
      <c r="B101" s="20"/>
    </row>
    <row r="102" spans="1:3" ht="20.25" x14ac:dyDescent="0.25">
      <c r="A102" s="20"/>
      <c r="B102" s="20"/>
    </row>
    <row r="103" spans="1:3" ht="20.25" x14ac:dyDescent="0.25">
      <c r="A103" s="20"/>
      <c r="B103" s="20"/>
    </row>
    <row r="106" spans="1:3" x14ac:dyDescent="0.25">
      <c r="C106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opLeftCell="A101" zoomScaleNormal="100" workbookViewId="0">
      <selection activeCell="H115" sqref="H115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337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8" t="s">
        <v>409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375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375</v>
      </c>
      <c r="D13" s="23"/>
      <c r="E13" s="23"/>
      <c r="F13" s="23"/>
      <c r="G13" s="23"/>
    </row>
    <row r="14" spans="1:7" x14ac:dyDescent="0.25">
      <c r="C14" s="216" t="s">
        <v>376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1" t="s">
        <v>153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385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386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G24+G69+G90+G101+G122+G158+G169+G62+G175</f>
        <v>23643113.02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3404670.2699999996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1020292.51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1020292.51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1020292.51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1020292.51</v>
      </c>
    </row>
    <row r="29" spans="1:7" ht="31.5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1020292.51</v>
      </c>
    </row>
    <row r="30" spans="1:7" ht="15.75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2364377.7599999998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2364377.7599999998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2364377.7599999998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2343255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1488012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744909</v>
      </c>
    </row>
    <row r="37" spans="1:7" ht="15.75" x14ac:dyDescent="0.2">
      <c r="A37" s="54" t="s">
        <v>341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340</v>
      </c>
      <c r="G37" s="50">
        <v>25334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85000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352</v>
      </c>
      <c r="B41" s="56" t="s">
        <v>159</v>
      </c>
      <c r="C41" s="56" t="s">
        <v>161</v>
      </c>
      <c r="D41" s="57" t="s">
        <v>175</v>
      </c>
      <c r="E41" s="57" t="s">
        <v>351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351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352</v>
      </c>
      <c r="B43" s="56" t="s">
        <v>159</v>
      </c>
      <c r="C43" s="56" t="s">
        <v>161</v>
      </c>
      <c r="D43" s="57" t="s">
        <v>175</v>
      </c>
      <c r="E43" s="57" t="s">
        <v>353</v>
      </c>
      <c r="F43" s="57" t="s">
        <v>181</v>
      </c>
      <c r="G43" s="58">
        <f>G44</f>
        <v>200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353</v>
      </c>
      <c r="F44" s="57" t="s">
        <v>181</v>
      </c>
      <c r="G44" s="58">
        <v>200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7"/>
      <c r="I58" s="257"/>
      <c r="J58" s="257"/>
      <c r="K58" s="257"/>
      <c r="L58" s="257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215400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215400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215400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215400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215400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193000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22400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2111633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2111633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2111633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370</v>
      </c>
      <c r="B75" s="48" t="s">
        <v>159</v>
      </c>
      <c r="C75" s="49" t="s">
        <v>211</v>
      </c>
      <c r="D75" s="49" t="s">
        <v>218</v>
      </c>
      <c r="E75" s="49" t="s">
        <v>371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371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G78+G82+G84+G86+G88</f>
        <v>2059633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1673918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1482718</v>
      </c>
    </row>
    <row r="80" spans="1:7" ht="30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340000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181</v>
      </c>
      <c r="G83" s="71">
        <v>340000</v>
      </c>
    </row>
    <row r="84" spans="1:7" ht="31.5" x14ac:dyDescent="0.25">
      <c r="A84" s="73" t="s">
        <v>232</v>
      </c>
      <c r="B84" s="48" t="s">
        <v>159</v>
      </c>
      <c r="C84" s="49" t="s">
        <v>211</v>
      </c>
      <c r="D84" s="49" t="s">
        <v>218</v>
      </c>
      <c r="E84" s="57" t="s">
        <v>233</v>
      </c>
      <c r="F84" s="72"/>
      <c r="G84" s="71">
        <f>G85</f>
        <v>6715</v>
      </c>
    </row>
    <row r="85" spans="1:7" ht="31.5" x14ac:dyDescent="0.2">
      <c r="A85" s="54" t="s">
        <v>338</v>
      </c>
      <c r="B85" s="48" t="s">
        <v>159</v>
      </c>
      <c r="C85" s="49" t="s">
        <v>211</v>
      </c>
      <c r="D85" s="49" t="s">
        <v>218</v>
      </c>
      <c r="E85" s="57" t="s">
        <v>233</v>
      </c>
      <c r="F85" s="72" t="s">
        <v>181</v>
      </c>
      <c r="G85" s="71">
        <v>6715</v>
      </c>
    </row>
    <row r="86" spans="1:7" ht="15.75" x14ac:dyDescent="0.25">
      <c r="A86" s="52" t="s">
        <v>234</v>
      </c>
      <c r="B86" s="48" t="s">
        <v>159</v>
      </c>
      <c r="C86" s="49" t="s">
        <v>211</v>
      </c>
      <c r="D86" s="49" t="s">
        <v>218</v>
      </c>
      <c r="E86" s="49" t="s">
        <v>235</v>
      </c>
      <c r="F86" s="72"/>
      <c r="G86" s="71">
        <f>G87</f>
        <v>38000</v>
      </c>
    </row>
    <row r="87" spans="1:7" ht="31.5" x14ac:dyDescent="0.2">
      <c r="A87" s="54" t="s">
        <v>180</v>
      </c>
      <c r="B87" s="48" t="s">
        <v>159</v>
      </c>
      <c r="C87" s="49" t="s">
        <v>211</v>
      </c>
      <c r="D87" s="49" t="s">
        <v>218</v>
      </c>
      <c r="E87" s="49" t="s">
        <v>235</v>
      </c>
      <c r="F87" s="72" t="s">
        <v>181</v>
      </c>
      <c r="G87" s="71">
        <v>38000</v>
      </c>
    </row>
    <row r="88" spans="1:7" ht="31.5" x14ac:dyDescent="0.25">
      <c r="A88" s="73" t="s">
        <v>236</v>
      </c>
      <c r="B88" s="48" t="s">
        <v>159</v>
      </c>
      <c r="C88" s="49" t="s">
        <v>211</v>
      </c>
      <c r="D88" s="49" t="s">
        <v>218</v>
      </c>
      <c r="E88" s="57" t="s">
        <v>237</v>
      </c>
      <c r="F88" s="72"/>
      <c r="G88" s="71">
        <v>1000</v>
      </c>
    </row>
    <row r="89" spans="1:7" ht="31.5" x14ac:dyDescent="0.2">
      <c r="A89" s="54" t="s">
        <v>338</v>
      </c>
      <c r="B89" s="48" t="s">
        <v>159</v>
      </c>
      <c r="C89" s="49" t="s">
        <v>211</v>
      </c>
      <c r="D89" s="49" t="s">
        <v>218</v>
      </c>
      <c r="E89" s="57" t="s">
        <v>237</v>
      </c>
      <c r="F89" s="72" t="s">
        <v>181</v>
      </c>
      <c r="G89" s="71">
        <v>1000</v>
      </c>
    </row>
    <row r="90" spans="1:7" ht="15.75" x14ac:dyDescent="0.2">
      <c r="A90" s="69" t="s">
        <v>238</v>
      </c>
      <c r="B90" s="67" t="s">
        <v>159</v>
      </c>
      <c r="C90" s="68" t="s">
        <v>175</v>
      </c>
      <c r="D90" s="68"/>
      <c r="E90" s="68"/>
      <c r="F90" s="68"/>
      <c r="G90" s="74">
        <f>G91</f>
        <v>1850569</v>
      </c>
    </row>
    <row r="91" spans="1:7" ht="15.75" x14ac:dyDescent="0.2">
      <c r="A91" s="69" t="s">
        <v>239</v>
      </c>
      <c r="B91" s="67" t="s">
        <v>159</v>
      </c>
      <c r="C91" s="68" t="s">
        <v>175</v>
      </c>
      <c r="D91" s="68" t="s">
        <v>240</v>
      </c>
      <c r="E91" s="68"/>
      <c r="F91" s="68"/>
      <c r="G91" s="74">
        <f>G96+G92</f>
        <v>1850569</v>
      </c>
    </row>
    <row r="92" spans="1:7" ht="47.25" x14ac:dyDescent="0.2">
      <c r="A92" s="42" t="s">
        <v>243</v>
      </c>
      <c r="B92" s="48" t="s">
        <v>159</v>
      </c>
      <c r="C92" s="49" t="s">
        <v>175</v>
      </c>
      <c r="D92" s="49" t="s">
        <v>240</v>
      </c>
      <c r="E92" s="49" t="s">
        <v>244</v>
      </c>
      <c r="F92" s="49"/>
      <c r="G92" s="50">
        <f>G93</f>
        <v>598011</v>
      </c>
    </row>
    <row r="93" spans="1:7" ht="47.25" x14ac:dyDescent="0.25">
      <c r="A93" s="52" t="s">
        <v>245</v>
      </c>
      <c r="B93" s="48" t="s">
        <v>159</v>
      </c>
      <c r="C93" s="49" t="s">
        <v>175</v>
      </c>
      <c r="D93" s="49" t="s">
        <v>240</v>
      </c>
      <c r="E93" s="49" t="s">
        <v>246</v>
      </c>
      <c r="F93" s="49"/>
      <c r="G93" s="50">
        <f>G94</f>
        <v>598011</v>
      </c>
    </row>
    <row r="94" spans="1:7" ht="63" x14ac:dyDescent="0.2">
      <c r="A94" s="75" t="s">
        <v>247</v>
      </c>
      <c r="B94" s="56" t="s">
        <v>159</v>
      </c>
      <c r="C94" s="57" t="s">
        <v>175</v>
      </c>
      <c r="D94" s="57" t="s">
        <v>240</v>
      </c>
      <c r="E94" s="56" t="s">
        <v>394</v>
      </c>
      <c r="F94" s="57"/>
      <c r="G94" s="58">
        <f>G95</f>
        <v>598011</v>
      </c>
    </row>
    <row r="95" spans="1:7" ht="31.5" x14ac:dyDescent="0.2">
      <c r="A95" s="54" t="s">
        <v>338</v>
      </c>
      <c r="B95" s="56" t="s">
        <v>159</v>
      </c>
      <c r="C95" s="57" t="s">
        <v>175</v>
      </c>
      <c r="D95" s="57" t="s">
        <v>240</v>
      </c>
      <c r="E95" s="56" t="s">
        <v>394</v>
      </c>
      <c r="F95" s="57" t="s">
        <v>181</v>
      </c>
      <c r="G95" s="58">
        <v>598011</v>
      </c>
    </row>
    <row r="96" spans="1:7" ht="47.25" x14ac:dyDescent="0.2">
      <c r="A96" s="51" t="s">
        <v>164</v>
      </c>
      <c r="B96" s="48" t="s">
        <v>159</v>
      </c>
      <c r="C96" s="49" t="s">
        <v>175</v>
      </c>
      <c r="D96" s="49" t="s">
        <v>240</v>
      </c>
      <c r="E96" s="49" t="s">
        <v>165</v>
      </c>
      <c r="F96" s="48"/>
      <c r="G96" s="50">
        <f>G97</f>
        <v>1252558</v>
      </c>
    </row>
    <row r="97" spans="1:9" ht="15.75" x14ac:dyDescent="0.2">
      <c r="A97" s="51" t="s">
        <v>191</v>
      </c>
      <c r="B97" s="48" t="s">
        <v>159</v>
      </c>
      <c r="C97" s="49" t="s">
        <v>175</v>
      </c>
      <c r="D97" s="49" t="s">
        <v>240</v>
      </c>
      <c r="E97" s="49" t="s">
        <v>213</v>
      </c>
      <c r="F97" s="48"/>
      <c r="G97" s="50">
        <f>G98</f>
        <v>1252558</v>
      </c>
    </row>
    <row r="98" spans="1:9" ht="47.25" x14ac:dyDescent="0.25">
      <c r="A98" s="52" t="s">
        <v>241</v>
      </c>
      <c r="B98" s="48" t="s">
        <v>159</v>
      </c>
      <c r="C98" s="49" t="s">
        <v>175</v>
      </c>
      <c r="D98" s="49" t="s">
        <v>240</v>
      </c>
      <c r="E98" s="48" t="s">
        <v>242</v>
      </c>
      <c r="F98" s="49"/>
      <c r="G98" s="50">
        <f>G99+G100</f>
        <v>1252558</v>
      </c>
    </row>
    <row r="99" spans="1:9" ht="31.5" x14ac:dyDescent="0.2">
      <c r="A99" s="51" t="s">
        <v>170</v>
      </c>
      <c r="B99" s="48" t="s">
        <v>159</v>
      </c>
      <c r="C99" s="49" t="s">
        <v>175</v>
      </c>
      <c r="D99" s="49" t="s">
        <v>240</v>
      </c>
      <c r="E99" s="48" t="s">
        <v>242</v>
      </c>
      <c r="F99" s="49" t="s">
        <v>171</v>
      </c>
      <c r="G99" s="50">
        <v>1252558</v>
      </c>
    </row>
    <row r="100" spans="1:9" ht="15.75" x14ac:dyDescent="0.25">
      <c r="A100" s="52" t="s">
        <v>172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 t="s">
        <v>173</v>
      </c>
      <c r="G100" s="50"/>
    </row>
    <row r="101" spans="1:9" ht="15.75" x14ac:dyDescent="0.2">
      <c r="A101" s="42" t="s">
        <v>249</v>
      </c>
      <c r="B101" s="43" t="s">
        <v>159</v>
      </c>
      <c r="C101" s="44" t="s">
        <v>250</v>
      </c>
      <c r="D101" s="44"/>
      <c r="E101" s="44"/>
      <c r="F101" s="44"/>
      <c r="G101" s="76">
        <f>G107+G102</f>
        <v>1614838.4</v>
      </c>
    </row>
    <row r="102" spans="1:9" ht="15.75" x14ac:dyDescent="0.2">
      <c r="A102" s="42" t="s">
        <v>251</v>
      </c>
      <c r="B102" s="43" t="s">
        <v>159</v>
      </c>
      <c r="C102" s="44" t="s">
        <v>250</v>
      </c>
      <c r="D102" s="44" t="s">
        <v>163</v>
      </c>
      <c r="E102" s="44"/>
      <c r="F102" s="44"/>
      <c r="G102" s="76">
        <f>G103</f>
        <v>1000</v>
      </c>
    </row>
    <row r="103" spans="1:9" ht="31.5" x14ac:dyDescent="0.2">
      <c r="A103" s="42" t="s">
        <v>252</v>
      </c>
      <c r="B103" s="43" t="s">
        <v>159</v>
      </c>
      <c r="C103" s="44" t="s">
        <v>250</v>
      </c>
      <c r="D103" s="44" t="s">
        <v>163</v>
      </c>
      <c r="E103" s="44" t="s">
        <v>253</v>
      </c>
      <c r="F103" s="44"/>
      <c r="G103" s="76">
        <f>G104</f>
        <v>1000</v>
      </c>
    </row>
    <row r="104" spans="1:9" ht="15.75" x14ac:dyDescent="0.2">
      <c r="A104" s="47" t="s">
        <v>254</v>
      </c>
      <c r="B104" s="48" t="s">
        <v>159</v>
      </c>
      <c r="C104" s="49" t="s">
        <v>250</v>
      </c>
      <c r="D104" s="49" t="s">
        <v>163</v>
      </c>
      <c r="E104" s="49" t="s">
        <v>255</v>
      </c>
      <c r="F104" s="49"/>
      <c r="G104" s="77">
        <f>G105</f>
        <v>1000</v>
      </c>
    </row>
    <row r="105" spans="1:9" ht="15.75" x14ac:dyDescent="0.2">
      <c r="A105" s="54" t="s">
        <v>256</v>
      </c>
      <c r="B105" s="48" t="s">
        <v>159</v>
      </c>
      <c r="C105" s="49" t="s">
        <v>250</v>
      </c>
      <c r="D105" s="49" t="s">
        <v>163</v>
      </c>
      <c r="E105" s="49" t="s">
        <v>257</v>
      </c>
      <c r="F105" s="49"/>
      <c r="G105" s="77">
        <f>G106</f>
        <v>1000</v>
      </c>
      <c r="I105" s="82"/>
    </row>
    <row r="106" spans="1:9" ht="31.5" x14ac:dyDescent="0.2">
      <c r="A106" s="54" t="s">
        <v>180</v>
      </c>
      <c r="B106" s="48" t="s">
        <v>159</v>
      </c>
      <c r="C106" s="49" t="s">
        <v>250</v>
      </c>
      <c r="D106" s="49" t="s">
        <v>163</v>
      </c>
      <c r="E106" s="49" t="s">
        <v>257</v>
      </c>
      <c r="F106" s="49" t="s">
        <v>181</v>
      </c>
      <c r="G106" s="77">
        <v>1000</v>
      </c>
    </row>
    <row r="107" spans="1:9" ht="15.75" x14ac:dyDescent="0.2">
      <c r="A107" s="42" t="s">
        <v>258</v>
      </c>
      <c r="B107" s="43" t="s">
        <v>159</v>
      </c>
      <c r="C107" s="44" t="s">
        <v>250</v>
      </c>
      <c r="D107" s="44" t="s">
        <v>211</v>
      </c>
      <c r="E107" s="44"/>
      <c r="F107" s="44"/>
      <c r="G107" s="45">
        <f>G108+G116</f>
        <v>1613838.4</v>
      </c>
    </row>
    <row r="108" spans="1:9" ht="15.75" x14ac:dyDescent="0.2">
      <c r="A108" s="42" t="s">
        <v>259</v>
      </c>
      <c r="B108" s="43" t="s">
        <v>159</v>
      </c>
      <c r="C108" s="43" t="s">
        <v>250</v>
      </c>
      <c r="D108" s="44" t="s">
        <v>211</v>
      </c>
      <c r="E108" s="44" t="s">
        <v>260</v>
      </c>
      <c r="F108" s="44"/>
      <c r="G108" s="78">
        <f>G109</f>
        <v>1293838.3999999999</v>
      </c>
    </row>
    <row r="109" spans="1:9" ht="31.5" x14ac:dyDescent="0.2">
      <c r="A109" s="51" t="s">
        <v>261</v>
      </c>
      <c r="B109" s="48" t="s">
        <v>159</v>
      </c>
      <c r="C109" s="48" t="s">
        <v>250</v>
      </c>
      <c r="D109" s="49" t="s">
        <v>211</v>
      </c>
      <c r="E109" s="49" t="s">
        <v>262</v>
      </c>
      <c r="F109" s="49"/>
      <c r="G109" s="79">
        <f>G110+G112+G114</f>
        <v>1293838.3999999999</v>
      </c>
    </row>
    <row r="110" spans="1:9" ht="31.5" x14ac:dyDescent="0.2">
      <c r="A110" s="80" t="s">
        <v>263</v>
      </c>
      <c r="B110" s="48" t="s">
        <v>159</v>
      </c>
      <c r="C110" s="48" t="s">
        <v>250</v>
      </c>
      <c r="D110" s="49" t="s">
        <v>211</v>
      </c>
      <c r="E110" s="49" t="s">
        <v>264</v>
      </c>
      <c r="F110" s="49"/>
      <c r="G110" s="58">
        <f>G111</f>
        <v>95000</v>
      </c>
    </row>
    <row r="111" spans="1:9" ht="31.5" x14ac:dyDescent="0.2">
      <c r="A111" s="54" t="s">
        <v>180</v>
      </c>
      <c r="B111" s="48" t="s">
        <v>159</v>
      </c>
      <c r="C111" s="48" t="s">
        <v>250</v>
      </c>
      <c r="D111" s="49" t="s">
        <v>211</v>
      </c>
      <c r="E111" s="49" t="s">
        <v>264</v>
      </c>
      <c r="F111" s="49" t="s">
        <v>181</v>
      </c>
      <c r="G111" s="58">
        <v>95000</v>
      </c>
    </row>
    <row r="112" spans="1:9" ht="31.5" x14ac:dyDescent="0.2">
      <c r="A112" s="80" t="s">
        <v>265</v>
      </c>
      <c r="B112" s="48" t="s">
        <v>159</v>
      </c>
      <c r="C112" s="48" t="s">
        <v>250</v>
      </c>
      <c r="D112" s="49" t="s">
        <v>211</v>
      </c>
      <c r="E112" s="49" t="s">
        <v>266</v>
      </c>
      <c r="F112" s="49"/>
      <c r="G112" s="50">
        <f>G113</f>
        <v>250000</v>
      </c>
    </row>
    <row r="113" spans="1:8" ht="31.5" x14ac:dyDescent="0.2">
      <c r="A113" s="54" t="s">
        <v>180</v>
      </c>
      <c r="B113" s="48" t="s">
        <v>159</v>
      </c>
      <c r="C113" s="48" t="s">
        <v>250</v>
      </c>
      <c r="D113" s="49" t="s">
        <v>211</v>
      </c>
      <c r="E113" s="49" t="s">
        <v>266</v>
      </c>
      <c r="F113" s="49" t="s">
        <v>181</v>
      </c>
      <c r="G113" s="50">
        <v>250000</v>
      </c>
    </row>
    <row r="114" spans="1:8" ht="15.75" x14ac:dyDescent="0.2">
      <c r="A114" s="81" t="s">
        <v>267</v>
      </c>
      <c r="B114" s="48" t="s">
        <v>159</v>
      </c>
      <c r="C114" s="48" t="s">
        <v>250</v>
      </c>
      <c r="D114" s="49" t="s">
        <v>211</v>
      </c>
      <c r="E114" s="49" t="s">
        <v>268</v>
      </c>
      <c r="F114" s="49"/>
      <c r="G114" s="58">
        <f>G115</f>
        <v>948838.40000000002</v>
      </c>
    </row>
    <row r="115" spans="1:8" ht="31.5" x14ac:dyDescent="0.2">
      <c r="A115" s="54" t="s">
        <v>180</v>
      </c>
      <c r="B115" s="48" t="s">
        <v>159</v>
      </c>
      <c r="C115" s="48" t="s">
        <v>250</v>
      </c>
      <c r="D115" s="49" t="s">
        <v>211</v>
      </c>
      <c r="E115" s="49" t="s">
        <v>268</v>
      </c>
      <c r="F115" s="49" t="s">
        <v>181</v>
      </c>
      <c r="G115" s="79">
        <v>948838.40000000002</v>
      </c>
    </row>
    <row r="116" spans="1:8" ht="47.25" x14ac:dyDescent="0.2">
      <c r="A116" s="66" t="s">
        <v>339</v>
      </c>
      <c r="B116" s="43" t="s">
        <v>159</v>
      </c>
      <c r="C116" s="43" t="s">
        <v>250</v>
      </c>
      <c r="D116" s="44" t="s">
        <v>211</v>
      </c>
      <c r="E116" s="44" t="s">
        <v>270</v>
      </c>
      <c r="F116" s="44"/>
      <c r="G116" s="78">
        <f>G117+G120</f>
        <v>320000</v>
      </c>
    </row>
    <row r="117" spans="1:8" ht="31.5" x14ac:dyDescent="0.2">
      <c r="A117" s="54" t="s">
        <v>271</v>
      </c>
      <c r="B117" s="48" t="s">
        <v>159</v>
      </c>
      <c r="C117" s="48" t="s">
        <v>250</v>
      </c>
      <c r="D117" s="49" t="s">
        <v>211</v>
      </c>
      <c r="E117" s="49" t="s">
        <v>272</v>
      </c>
      <c r="F117" s="49"/>
      <c r="G117" s="79">
        <f>G118</f>
        <v>270000</v>
      </c>
    </row>
    <row r="118" spans="1:8" ht="31.5" x14ac:dyDescent="0.2">
      <c r="A118" s="54" t="s">
        <v>273</v>
      </c>
      <c r="B118" s="48" t="s">
        <v>159</v>
      </c>
      <c r="C118" s="48" t="s">
        <v>250</v>
      </c>
      <c r="D118" s="49" t="s">
        <v>211</v>
      </c>
      <c r="E118" s="49" t="s">
        <v>392</v>
      </c>
      <c r="F118" s="49"/>
      <c r="G118" s="79">
        <f>G119</f>
        <v>270000</v>
      </c>
    </row>
    <row r="119" spans="1:8" ht="31.5" x14ac:dyDescent="0.2">
      <c r="A119" s="54" t="s">
        <v>180</v>
      </c>
      <c r="B119" s="48" t="s">
        <v>159</v>
      </c>
      <c r="C119" s="48" t="s">
        <v>250</v>
      </c>
      <c r="D119" s="49" t="s">
        <v>211</v>
      </c>
      <c r="E119" s="49" t="s">
        <v>392</v>
      </c>
      <c r="F119" s="49" t="s">
        <v>181</v>
      </c>
      <c r="G119" s="79">
        <v>270000</v>
      </c>
    </row>
    <row r="120" spans="1:8" ht="31.5" x14ac:dyDescent="0.2">
      <c r="A120" s="54" t="s">
        <v>273</v>
      </c>
      <c r="B120" s="48" t="s">
        <v>159</v>
      </c>
      <c r="C120" s="48" t="s">
        <v>250</v>
      </c>
      <c r="D120" s="49" t="s">
        <v>211</v>
      </c>
      <c r="E120" s="49" t="s">
        <v>393</v>
      </c>
      <c r="F120" s="49"/>
      <c r="G120" s="79">
        <f>G121</f>
        <v>50000</v>
      </c>
    </row>
    <row r="121" spans="1:8" ht="31.5" x14ac:dyDescent="0.2">
      <c r="A121" s="54" t="s">
        <v>180</v>
      </c>
      <c r="B121" s="48" t="s">
        <v>159</v>
      </c>
      <c r="C121" s="48" t="s">
        <v>250</v>
      </c>
      <c r="D121" s="49" t="s">
        <v>211</v>
      </c>
      <c r="E121" s="49" t="s">
        <v>393</v>
      </c>
      <c r="F121" s="49" t="s">
        <v>181</v>
      </c>
      <c r="G121" s="79">
        <v>50000</v>
      </c>
    </row>
    <row r="122" spans="1:8" ht="15.75" x14ac:dyDescent="0.25">
      <c r="A122" s="83" t="s">
        <v>275</v>
      </c>
      <c r="B122" s="43" t="s">
        <v>159</v>
      </c>
      <c r="C122" s="44" t="s">
        <v>276</v>
      </c>
      <c r="D122" s="44"/>
      <c r="E122" s="44"/>
      <c r="F122" s="44"/>
      <c r="G122" s="45">
        <f>G123+G147</f>
        <v>13411635.35</v>
      </c>
      <c r="H122" s="85"/>
    </row>
    <row r="123" spans="1:8" ht="15.75" x14ac:dyDescent="0.2">
      <c r="A123" s="42" t="s">
        <v>277</v>
      </c>
      <c r="B123" s="43" t="s">
        <v>159</v>
      </c>
      <c r="C123" s="43" t="s">
        <v>276</v>
      </c>
      <c r="D123" s="43" t="s">
        <v>161</v>
      </c>
      <c r="E123" s="44"/>
      <c r="F123" s="44"/>
      <c r="G123" s="46">
        <f>G124+G143</f>
        <v>11948397.35</v>
      </c>
      <c r="H123" s="85"/>
    </row>
    <row r="124" spans="1:8" ht="31.5" x14ac:dyDescent="0.2">
      <c r="A124" s="42" t="s">
        <v>278</v>
      </c>
      <c r="B124" s="43" t="s">
        <v>159</v>
      </c>
      <c r="C124" s="44" t="s">
        <v>276</v>
      </c>
      <c r="D124" s="43" t="s">
        <v>161</v>
      </c>
      <c r="E124" s="44" t="s">
        <v>279</v>
      </c>
      <c r="F124" s="43"/>
      <c r="G124" s="84">
        <f>G125</f>
        <v>11943397.35</v>
      </c>
    </row>
    <row r="125" spans="1:8" ht="31.5" x14ac:dyDescent="0.2">
      <c r="A125" s="51" t="s">
        <v>280</v>
      </c>
      <c r="B125" s="48" t="s">
        <v>159</v>
      </c>
      <c r="C125" s="49" t="s">
        <v>276</v>
      </c>
      <c r="D125" s="48" t="s">
        <v>161</v>
      </c>
      <c r="E125" s="49" t="s">
        <v>281</v>
      </c>
      <c r="F125" s="43"/>
      <c r="G125" s="58">
        <f>G126+G131+G135+G137+G139+G141+G133</f>
        <v>11943397.35</v>
      </c>
    </row>
    <row r="126" spans="1:8" ht="31.5" x14ac:dyDescent="0.2">
      <c r="A126" s="80" t="s">
        <v>282</v>
      </c>
      <c r="B126" s="48" t="s">
        <v>159</v>
      </c>
      <c r="C126" s="49" t="s">
        <v>276</v>
      </c>
      <c r="D126" s="48" t="s">
        <v>161</v>
      </c>
      <c r="E126" s="49" t="s">
        <v>283</v>
      </c>
      <c r="F126" s="43"/>
      <c r="G126" s="58">
        <f>G127+G128+G130+G129</f>
        <v>7431525.5999999996</v>
      </c>
    </row>
    <row r="127" spans="1:8" ht="15.75" x14ac:dyDescent="0.25">
      <c r="A127" s="52" t="s">
        <v>284</v>
      </c>
      <c r="B127" s="48" t="s">
        <v>159</v>
      </c>
      <c r="C127" s="49" t="s">
        <v>276</v>
      </c>
      <c r="D127" s="48" t="s">
        <v>161</v>
      </c>
      <c r="E127" s="49" t="s">
        <v>283</v>
      </c>
      <c r="F127" s="49" t="s">
        <v>285</v>
      </c>
      <c r="G127" s="58">
        <v>2024998</v>
      </c>
    </row>
    <row r="128" spans="1:8" ht="31.5" x14ac:dyDescent="0.2">
      <c r="A128" s="54" t="s">
        <v>180</v>
      </c>
      <c r="B128" s="48" t="s">
        <v>159</v>
      </c>
      <c r="C128" s="56" t="s">
        <v>276</v>
      </c>
      <c r="D128" s="57" t="s">
        <v>161</v>
      </c>
      <c r="E128" s="49" t="s">
        <v>283</v>
      </c>
      <c r="F128" s="49" t="s">
        <v>181</v>
      </c>
      <c r="G128" s="58">
        <v>5287762.5999999996</v>
      </c>
    </row>
    <row r="129" spans="1:8" ht="15.75" x14ac:dyDescent="0.2">
      <c r="A129" s="54" t="s">
        <v>341</v>
      </c>
      <c r="B129" s="48" t="s">
        <v>159</v>
      </c>
      <c r="C129" s="56" t="s">
        <v>276</v>
      </c>
      <c r="D129" s="57" t="s">
        <v>161</v>
      </c>
      <c r="E129" s="49" t="s">
        <v>283</v>
      </c>
      <c r="F129" s="49" t="s">
        <v>340</v>
      </c>
      <c r="G129" s="58">
        <v>102885</v>
      </c>
    </row>
    <row r="130" spans="1:8" ht="15.75" x14ac:dyDescent="0.25">
      <c r="A130" s="73" t="s">
        <v>172</v>
      </c>
      <c r="B130" s="48" t="s">
        <v>159</v>
      </c>
      <c r="C130" s="56" t="s">
        <v>276</v>
      </c>
      <c r="D130" s="57" t="s">
        <v>161</v>
      </c>
      <c r="E130" s="49" t="s">
        <v>283</v>
      </c>
      <c r="F130" s="49" t="s">
        <v>173</v>
      </c>
      <c r="G130" s="58">
        <v>15880</v>
      </c>
    </row>
    <row r="131" spans="1:8" ht="15.75" x14ac:dyDescent="0.25">
      <c r="A131" s="73" t="s">
        <v>286</v>
      </c>
      <c r="B131" s="48" t="s">
        <v>159</v>
      </c>
      <c r="C131" s="56" t="s">
        <v>276</v>
      </c>
      <c r="D131" s="57" t="s">
        <v>161</v>
      </c>
      <c r="E131" s="49" t="s">
        <v>287</v>
      </c>
      <c r="F131" s="49"/>
      <c r="G131" s="58">
        <f>G132</f>
        <v>30000</v>
      </c>
    </row>
    <row r="132" spans="1:8" ht="31.5" x14ac:dyDescent="0.2">
      <c r="A132" s="55" t="s">
        <v>180</v>
      </c>
      <c r="B132" s="48" t="s">
        <v>159</v>
      </c>
      <c r="C132" s="56" t="s">
        <v>276</v>
      </c>
      <c r="D132" s="57" t="s">
        <v>161</v>
      </c>
      <c r="E132" s="49" t="s">
        <v>287</v>
      </c>
      <c r="F132" s="49" t="s">
        <v>181</v>
      </c>
      <c r="G132" s="58">
        <v>30000</v>
      </c>
    </row>
    <row r="133" spans="1:8" ht="48" customHeight="1" x14ac:dyDescent="0.25">
      <c r="A133" s="73" t="s">
        <v>403</v>
      </c>
      <c r="B133" s="48" t="s">
        <v>159</v>
      </c>
      <c r="C133" s="56" t="s">
        <v>276</v>
      </c>
      <c r="D133" s="57" t="s">
        <v>161</v>
      </c>
      <c r="E133" s="49" t="s">
        <v>402</v>
      </c>
      <c r="F133" s="49"/>
      <c r="G133" s="58">
        <f>G134</f>
        <v>2538300</v>
      </c>
    </row>
    <row r="134" spans="1:8" ht="51.75" customHeight="1" x14ac:dyDescent="0.2">
      <c r="A134" s="55" t="s">
        <v>180</v>
      </c>
      <c r="B134" s="48" t="s">
        <v>159</v>
      </c>
      <c r="C134" s="56" t="s">
        <v>276</v>
      </c>
      <c r="D134" s="57" t="s">
        <v>161</v>
      </c>
      <c r="E134" s="49" t="s">
        <v>402</v>
      </c>
      <c r="F134" s="49" t="s">
        <v>181</v>
      </c>
      <c r="G134" s="58">
        <v>2538300</v>
      </c>
    </row>
    <row r="135" spans="1:8" ht="72.75" customHeight="1" x14ac:dyDescent="0.25">
      <c r="A135" s="73" t="s">
        <v>387</v>
      </c>
      <c r="B135" s="48" t="s">
        <v>159</v>
      </c>
      <c r="C135" s="56" t="s">
        <v>276</v>
      </c>
      <c r="D135" s="57" t="s">
        <v>161</v>
      </c>
      <c r="E135" s="49" t="s">
        <v>388</v>
      </c>
      <c r="F135" s="49"/>
      <c r="G135" s="58">
        <f>G136</f>
        <v>306343</v>
      </c>
    </row>
    <row r="136" spans="1:8" ht="31.5" x14ac:dyDescent="0.2">
      <c r="A136" s="54" t="s">
        <v>180</v>
      </c>
      <c r="B136" s="48" t="s">
        <v>159</v>
      </c>
      <c r="C136" s="56" t="s">
        <v>276</v>
      </c>
      <c r="D136" s="57" t="s">
        <v>161</v>
      </c>
      <c r="E136" s="49" t="s">
        <v>388</v>
      </c>
      <c r="F136" s="49" t="s">
        <v>181</v>
      </c>
      <c r="G136" s="58">
        <v>306343</v>
      </c>
      <c r="H136" s="85"/>
    </row>
    <row r="137" spans="1:8" ht="31.5" x14ac:dyDescent="0.2">
      <c r="A137" s="54" t="s">
        <v>395</v>
      </c>
      <c r="B137" s="48" t="s">
        <v>159</v>
      </c>
      <c r="C137" s="56" t="s">
        <v>276</v>
      </c>
      <c r="D137" s="57" t="s">
        <v>161</v>
      </c>
      <c r="E137" s="49" t="s">
        <v>396</v>
      </c>
      <c r="F137" s="49"/>
      <c r="G137" s="58">
        <f>G138</f>
        <v>1569983.75</v>
      </c>
    </row>
    <row r="138" spans="1:8" ht="31.5" x14ac:dyDescent="0.2">
      <c r="A138" s="54" t="s">
        <v>180</v>
      </c>
      <c r="B138" s="48" t="s">
        <v>159</v>
      </c>
      <c r="C138" s="56" t="s">
        <v>276</v>
      </c>
      <c r="D138" s="57" t="s">
        <v>161</v>
      </c>
      <c r="E138" s="49" t="s">
        <v>396</v>
      </c>
      <c r="F138" s="49" t="s">
        <v>181</v>
      </c>
      <c r="G138" s="58">
        <v>1569983.75</v>
      </c>
    </row>
    <row r="139" spans="1:8" ht="31.5" x14ac:dyDescent="0.2">
      <c r="A139" s="54" t="s">
        <v>395</v>
      </c>
      <c r="B139" s="48" t="s">
        <v>159</v>
      </c>
      <c r="C139" s="56" t="s">
        <v>276</v>
      </c>
      <c r="D139" s="57" t="s">
        <v>161</v>
      </c>
      <c r="E139" s="49" t="s">
        <v>397</v>
      </c>
      <c r="F139" s="49"/>
      <c r="G139" s="58">
        <f>G140</f>
        <v>15858.6</v>
      </c>
    </row>
    <row r="140" spans="1:8" ht="31.5" x14ac:dyDescent="0.2">
      <c r="A140" s="54" t="s">
        <v>180</v>
      </c>
      <c r="B140" s="48" t="s">
        <v>159</v>
      </c>
      <c r="C140" s="56" t="s">
        <v>276</v>
      </c>
      <c r="D140" s="57" t="s">
        <v>161</v>
      </c>
      <c r="E140" s="49" t="s">
        <v>397</v>
      </c>
      <c r="F140" s="49" t="s">
        <v>181</v>
      </c>
      <c r="G140" s="58">
        <v>15858.6</v>
      </c>
    </row>
    <row r="141" spans="1:8" ht="47.25" x14ac:dyDescent="0.25">
      <c r="A141" s="73" t="s">
        <v>401</v>
      </c>
      <c r="B141" s="48" t="s">
        <v>159</v>
      </c>
      <c r="C141" s="56" t="s">
        <v>276</v>
      </c>
      <c r="D141" s="57" t="s">
        <v>161</v>
      </c>
      <c r="E141" s="49" t="s">
        <v>400</v>
      </c>
      <c r="F141" s="49"/>
      <c r="G141" s="58">
        <f>G142</f>
        <v>51386.400000000001</v>
      </c>
    </row>
    <row r="142" spans="1:8" ht="31.5" x14ac:dyDescent="0.2">
      <c r="A142" s="54" t="s">
        <v>180</v>
      </c>
      <c r="B142" s="48" t="s">
        <v>159</v>
      </c>
      <c r="C142" s="56" t="s">
        <v>276</v>
      </c>
      <c r="D142" s="57" t="s">
        <v>161</v>
      </c>
      <c r="E142" s="49" t="s">
        <v>400</v>
      </c>
      <c r="F142" s="49" t="s">
        <v>181</v>
      </c>
      <c r="G142" s="58">
        <v>51386.400000000001</v>
      </c>
    </row>
    <row r="143" spans="1:8" ht="15.75" x14ac:dyDescent="0.2">
      <c r="A143" s="54" t="s">
        <v>288</v>
      </c>
      <c r="B143" s="48" t="s">
        <v>159</v>
      </c>
      <c r="C143" s="56" t="s">
        <v>276</v>
      </c>
      <c r="D143" s="57" t="s">
        <v>161</v>
      </c>
      <c r="E143" s="49" t="s">
        <v>289</v>
      </c>
      <c r="F143" s="49"/>
      <c r="G143" s="58">
        <f>G144</f>
        <v>5000</v>
      </c>
    </row>
    <row r="144" spans="1:8" ht="15.75" x14ac:dyDescent="0.2">
      <c r="A144" s="54" t="s">
        <v>290</v>
      </c>
      <c r="B144" s="48" t="s">
        <v>159</v>
      </c>
      <c r="C144" s="56" t="s">
        <v>276</v>
      </c>
      <c r="D144" s="57" t="s">
        <v>161</v>
      </c>
      <c r="E144" s="49" t="s">
        <v>291</v>
      </c>
      <c r="F144" s="49"/>
      <c r="G144" s="58">
        <v>5000</v>
      </c>
    </row>
    <row r="145" spans="1:7" ht="15.75" x14ac:dyDescent="0.2">
      <c r="A145" s="54" t="s">
        <v>292</v>
      </c>
      <c r="B145" s="48" t="s">
        <v>159</v>
      </c>
      <c r="C145" s="56" t="s">
        <v>276</v>
      </c>
      <c r="D145" s="57" t="s">
        <v>161</v>
      </c>
      <c r="E145" s="49" t="s">
        <v>293</v>
      </c>
      <c r="F145" s="49"/>
      <c r="G145" s="58">
        <v>5000</v>
      </c>
    </row>
    <row r="146" spans="1:7" ht="15.75" x14ac:dyDescent="0.2">
      <c r="A146" s="54" t="s">
        <v>405</v>
      </c>
      <c r="B146" s="48" t="s">
        <v>159</v>
      </c>
      <c r="C146" s="49" t="s">
        <v>276</v>
      </c>
      <c r="D146" s="49" t="s">
        <v>161</v>
      </c>
      <c r="E146" s="49" t="s">
        <v>293</v>
      </c>
      <c r="F146" s="49" t="s">
        <v>404</v>
      </c>
      <c r="G146" s="71">
        <v>5000</v>
      </c>
    </row>
    <row r="147" spans="1:7" ht="31.5" x14ac:dyDescent="0.2">
      <c r="A147" s="86" t="s">
        <v>294</v>
      </c>
      <c r="B147" s="43" t="s">
        <v>159</v>
      </c>
      <c r="C147" s="43" t="s">
        <v>276</v>
      </c>
      <c r="D147" s="43" t="s">
        <v>161</v>
      </c>
      <c r="E147" s="44"/>
      <c r="F147" s="44"/>
      <c r="G147" s="46">
        <f>G152+G148</f>
        <v>1463238</v>
      </c>
    </row>
    <row r="148" spans="1:7" ht="15.75" x14ac:dyDescent="0.25">
      <c r="A148" s="83" t="s">
        <v>295</v>
      </c>
      <c r="B148" s="43" t="s">
        <v>159</v>
      </c>
      <c r="C148" s="43" t="s">
        <v>276</v>
      </c>
      <c r="D148" s="43" t="s">
        <v>161</v>
      </c>
      <c r="E148" s="43" t="s">
        <v>296</v>
      </c>
      <c r="F148" s="44"/>
      <c r="G148" s="46">
        <f>G149</f>
        <v>20000</v>
      </c>
    </row>
    <row r="149" spans="1:7" ht="15.75" x14ac:dyDescent="0.25">
      <c r="A149" s="52" t="s">
        <v>297</v>
      </c>
      <c r="B149" s="48" t="s">
        <v>159</v>
      </c>
      <c r="C149" s="48" t="s">
        <v>276</v>
      </c>
      <c r="D149" s="48" t="s">
        <v>161</v>
      </c>
      <c r="E149" s="48" t="s">
        <v>298</v>
      </c>
      <c r="F149" s="49"/>
      <c r="G149" s="50">
        <f>G150</f>
        <v>20000</v>
      </c>
    </row>
    <row r="150" spans="1:7" ht="15.75" x14ac:dyDescent="0.25">
      <c r="A150" s="52" t="s">
        <v>286</v>
      </c>
      <c r="B150" s="49" t="s">
        <v>159</v>
      </c>
      <c r="C150" s="56" t="s">
        <v>276</v>
      </c>
      <c r="D150" s="57" t="s">
        <v>161</v>
      </c>
      <c r="E150" s="48" t="s">
        <v>299</v>
      </c>
      <c r="F150" s="57"/>
      <c r="G150" s="58">
        <f>G151</f>
        <v>20000</v>
      </c>
    </row>
    <row r="151" spans="1:7" ht="31.5" x14ac:dyDescent="0.2">
      <c r="A151" s="54" t="s">
        <v>180</v>
      </c>
      <c r="B151" s="48" t="s">
        <v>159</v>
      </c>
      <c r="C151" s="56" t="s">
        <v>276</v>
      </c>
      <c r="D151" s="57" t="s">
        <v>161</v>
      </c>
      <c r="E151" s="48" t="s">
        <v>299</v>
      </c>
      <c r="F151" s="49" t="s">
        <v>181</v>
      </c>
      <c r="G151" s="50">
        <v>20000</v>
      </c>
    </row>
    <row r="152" spans="1:7" ht="31.5" x14ac:dyDescent="0.2">
      <c r="A152" s="42" t="s">
        <v>278</v>
      </c>
      <c r="B152" s="43" t="s">
        <v>159</v>
      </c>
      <c r="C152" s="43" t="s">
        <v>276</v>
      </c>
      <c r="D152" s="43" t="s">
        <v>175</v>
      </c>
      <c r="E152" s="44" t="s">
        <v>279</v>
      </c>
      <c r="F152" s="44"/>
      <c r="G152" s="46">
        <f>G153</f>
        <v>1443238</v>
      </c>
    </row>
    <row r="153" spans="1:7" ht="31.5" x14ac:dyDescent="0.2">
      <c r="A153" s="51" t="s">
        <v>280</v>
      </c>
      <c r="B153" s="48" t="s">
        <v>159</v>
      </c>
      <c r="C153" s="48" t="s">
        <v>276</v>
      </c>
      <c r="D153" s="48" t="s">
        <v>175</v>
      </c>
      <c r="E153" s="49" t="s">
        <v>281</v>
      </c>
      <c r="F153" s="44"/>
      <c r="G153" s="50">
        <f>G154</f>
        <v>1443238</v>
      </c>
    </row>
    <row r="154" spans="1:7" ht="47.25" x14ac:dyDescent="0.25">
      <c r="A154" s="87" t="s">
        <v>241</v>
      </c>
      <c r="B154" s="48" t="s">
        <v>159</v>
      </c>
      <c r="C154" s="48" t="s">
        <v>276</v>
      </c>
      <c r="D154" s="48" t="s">
        <v>175</v>
      </c>
      <c r="E154" s="48" t="s">
        <v>300</v>
      </c>
      <c r="F154" s="49"/>
      <c r="G154" s="50">
        <f>G155+G156+G157</f>
        <v>1443238</v>
      </c>
    </row>
    <row r="155" spans="1:7" ht="30" customHeight="1" x14ac:dyDescent="0.2">
      <c r="A155" s="51" t="s">
        <v>170</v>
      </c>
      <c r="B155" s="48" t="s">
        <v>159</v>
      </c>
      <c r="C155" s="48" t="s">
        <v>276</v>
      </c>
      <c r="D155" s="48" t="s">
        <v>175</v>
      </c>
      <c r="E155" s="48" t="s">
        <v>300</v>
      </c>
      <c r="F155" s="49" t="s">
        <v>171</v>
      </c>
      <c r="G155" s="50">
        <v>1230389</v>
      </c>
    </row>
    <row r="156" spans="1:7" ht="31.5" hidden="1" x14ac:dyDescent="0.2">
      <c r="A156" s="54" t="s">
        <v>180</v>
      </c>
      <c r="B156" s="48" t="s">
        <v>159</v>
      </c>
      <c r="C156" s="48" t="s">
        <v>276</v>
      </c>
      <c r="D156" s="48" t="s">
        <v>175</v>
      </c>
      <c r="E156" s="48" t="s">
        <v>300</v>
      </c>
      <c r="F156" s="49" t="s">
        <v>181</v>
      </c>
      <c r="G156" s="50">
        <v>212849</v>
      </c>
    </row>
    <row r="157" spans="1:7" ht="15.75" x14ac:dyDescent="0.25">
      <c r="A157" s="52" t="s">
        <v>172</v>
      </c>
      <c r="B157" s="48" t="s">
        <v>159</v>
      </c>
      <c r="C157" s="48" t="s">
        <v>276</v>
      </c>
      <c r="D157" s="48" t="s">
        <v>175</v>
      </c>
      <c r="E157" s="48" t="s">
        <v>300</v>
      </c>
      <c r="F157" s="49" t="s">
        <v>173</v>
      </c>
      <c r="G157" s="50"/>
    </row>
    <row r="158" spans="1:7" ht="15.75" x14ac:dyDescent="0.2">
      <c r="A158" s="42" t="s">
        <v>301</v>
      </c>
      <c r="B158" s="43" t="s">
        <v>159</v>
      </c>
      <c r="C158" s="67" t="s">
        <v>218</v>
      </c>
      <c r="D158" s="57"/>
      <c r="E158" s="57"/>
      <c r="F158" s="68"/>
      <c r="G158" s="84">
        <f>G159+G164</f>
        <v>1024367</v>
      </c>
    </row>
    <row r="159" spans="1:7" ht="28.5" customHeight="1" x14ac:dyDescent="0.25">
      <c r="A159" s="87" t="s">
        <v>302</v>
      </c>
      <c r="B159" s="48" t="s">
        <v>159</v>
      </c>
      <c r="C159" s="56" t="s">
        <v>218</v>
      </c>
      <c r="D159" s="57" t="s">
        <v>161</v>
      </c>
      <c r="E159" s="57"/>
      <c r="F159" s="68"/>
      <c r="G159" s="58">
        <f>G160</f>
        <v>1014367</v>
      </c>
    </row>
    <row r="160" spans="1:7" ht="52.5" customHeight="1" x14ac:dyDescent="0.2">
      <c r="A160" s="47" t="s">
        <v>164</v>
      </c>
      <c r="B160" s="48" t="s">
        <v>159</v>
      </c>
      <c r="C160" s="56" t="s">
        <v>218</v>
      </c>
      <c r="D160" s="57" t="s">
        <v>161</v>
      </c>
      <c r="E160" s="57" t="s">
        <v>165</v>
      </c>
      <c r="F160" s="57"/>
      <c r="G160" s="58">
        <f>G161</f>
        <v>1014367</v>
      </c>
    </row>
    <row r="161" spans="1:7" ht="27.75" customHeight="1" x14ac:dyDescent="0.25">
      <c r="A161" s="87" t="s">
        <v>191</v>
      </c>
      <c r="B161" s="48" t="s">
        <v>159</v>
      </c>
      <c r="C161" s="56" t="s">
        <v>218</v>
      </c>
      <c r="D161" s="57" t="s">
        <v>161</v>
      </c>
      <c r="E161" s="57" t="s">
        <v>213</v>
      </c>
      <c r="F161" s="57"/>
      <c r="G161" s="58">
        <f>G162</f>
        <v>1014367</v>
      </c>
    </row>
    <row r="162" spans="1:7" ht="24" customHeight="1" x14ac:dyDescent="0.25">
      <c r="A162" s="87" t="s">
        <v>303</v>
      </c>
      <c r="B162" s="48" t="s">
        <v>159</v>
      </c>
      <c r="C162" s="56" t="s">
        <v>218</v>
      </c>
      <c r="D162" s="57" t="s">
        <v>161</v>
      </c>
      <c r="E162" s="57" t="s">
        <v>304</v>
      </c>
      <c r="F162" s="57"/>
      <c r="G162" s="58">
        <f>G163</f>
        <v>1014367</v>
      </c>
    </row>
    <row r="163" spans="1:7" ht="23.25" customHeight="1" x14ac:dyDescent="0.2">
      <c r="A163" s="88" t="s">
        <v>342</v>
      </c>
      <c r="B163" s="48" t="s">
        <v>159</v>
      </c>
      <c r="C163" s="56" t="s">
        <v>218</v>
      </c>
      <c r="D163" s="57" t="s">
        <v>161</v>
      </c>
      <c r="E163" s="57" t="s">
        <v>304</v>
      </c>
      <c r="F163" s="57" t="s">
        <v>305</v>
      </c>
      <c r="G163" s="58">
        <v>1014367</v>
      </c>
    </row>
    <row r="164" spans="1:7" ht="28.5" customHeight="1" x14ac:dyDescent="0.2">
      <c r="A164" s="88" t="s">
        <v>306</v>
      </c>
      <c r="B164" s="48" t="s">
        <v>159</v>
      </c>
      <c r="C164" s="56" t="s">
        <v>218</v>
      </c>
      <c r="D164" s="57" t="s">
        <v>211</v>
      </c>
      <c r="E164" s="57"/>
      <c r="F164" s="57"/>
      <c r="G164" s="58">
        <f>G165</f>
        <v>10000</v>
      </c>
    </row>
    <row r="165" spans="1:7" ht="59.25" customHeight="1" x14ac:dyDescent="0.2">
      <c r="A165" s="47" t="s">
        <v>164</v>
      </c>
      <c r="B165" s="48" t="s">
        <v>159</v>
      </c>
      <c r="C165" s="56" t="s">
        <v>218</v>
      </c>
      <c r="D165" s="57" t="s">
        <v>211</v>
      </c>
      <c r="E165" s="57" t="s">
        <v>165</v>
      </c>
      <c r="F165" s="57"/>
      <c r="G165" s="58">
        <f>G166</f>
        <v>10000</v>
      </c>
    </row>
    <row r="166" spans="1:7" ht="31.5" customHeight="1" x14ac:dyDescent="0.25">
      <c r="A166" s="87" t="s">
        <v>191</v>
      </c>
      <c r="B166" s="48" t="s">
        <v>159</v>
      </c>
      <c r="C166" s="56" t="s">
        <v>218</v>
      </c>
      <c r="D166" s="57" t="s">
        <v>211</v>
      </c>
      <c r="E166" s="57" t="s">
        <v>213</v>
      </c>
      <c r="F166" s="57"/>
      <c r="G166" s="58">
        <f>G167</f>
        <v>10000</v>
      </c>
    </row>
    <row r="167" spans="1:7" ht="70.5" customHeight="1" x14ac:dyDescent="0.25">
      <c r="A167" s="87" t="s">
        <v>307</v>
      </c>
      <c r="B167" s="48" t="s">
        <v>159</v>
      </c>
      <c r="C167" s="56" t="s">
        <v>218</v>
      </c>
      <c r="D167" s="57" t="s">
        <v>211</v>
      </c>
      <c r="E167" s="57" t="s">
        <v>308</v>
      </c>
      <c r="F167" s="57"/>
      <c r="G167" s="58">
        <f>G168</f>
        <v>10000</v>
      </c>
    </row>
    <row r="168" spans="1:7" ht="30.75" customHeight="1" x14ac:dyDescent="0.25">
      <c r="A168" s="52" t="s">
        <v>284</v>
      </c>
      <c r="B168" s="89" t="s">
        <v>159</v>
      </c>
      <c r="C168" s="89" t="s">
        <v>218</v>
      </c>
      <c r="D168" s="89" t="s">
        <v>211</v>
      </c>
      <c r="E168" s="57" t="s">
        <v>308</v>
      </c>
      <c r="F168" s="49" t="s">
        <v>285</v>
      </c>
      <c r="G168" s="90">
        <v>10000</v>
      </c>
    </row>
    <row r="169" spans="1:7" ht="19.5" customHeight="1" x14ac:dyDescent="0.25">
      <c r="A169" s="91" t="s">
        <v>309</v>
      </c>
      <c r="B169" s="92" t="s">
        <v>159</v>
      </c>
      <c r="C169" s="93" t="s">
        <v>185</v>
      </c>
      <c r="D169" s="93"/>
      <c r="E169" s="92"/>
      <c r="F169" s="94"/>
      <c r="G169" s="95">
        <f>G170</f>
        <v>10000</v>
      </c>
    </row>
    <row r="170" spans="1:7" ht="33.75" customHeight="1" x14ac:dyDescent="0.25">
      <c r="A170" s="87" t="s">
        <v>311</v>
      </c>
      <c r="B170" s="89" t="s">
        <v>159</v>
      </c>
      <c r="C170" s="70" t="s">
        <v>185</v>
      </c>
      <c r="D170" s="70" t="s">
        <v>161</v>
      </c>
      <c r="E170" s="89"/>
      <c r="F170" s="96"/>
      <c r="G170" s="90">
        <f>G171</f>
        <v>10000</v>
      </c>
    </row>
    <row r="171" spans="1:7" ht="39" customHeight="1" x14ac:dyDescent="0.25">
      <c r="A171" s="87" t="s">
        <v>313</v>
      </c>
      <c r="B171" s="89" t="s">
        <v>159</v>
      </c>
      <c r="C171" s="70" t="s">
        <v>185</v>
      </c>
      <c r="D171" s="70" t="s">
        <v>161</v>
      </c>
      <c r="E171" s="89" t="s">
        <v>310</v>
      </c>
      <c r="F171" s="96"/>
      <c r="G171" s="90">
        <v>10000</v>
      </c>
    </row>
    <row r="172" spans="1:7" ht="23.25" customHeight="1" x14ac:dyDescent="0.25">
      <c r="A172" s="87" t="s">
        <v>315</v>
      </c>
      <c r="B172" s="89" t="s">
        <v>159</v>
      </c>
      <c r="C172" s="70" t="s">
        <v>185</v>
      </c>
      <c r="D172" s="70" t="s">
        <v>161</v>
      </c>
      <c r="E172" s="89" t="s">
        <v>312</v>
      </c>
      <c r="F172" s="96"/>
      <c r="G172" s="90">
        <f>G173</f>
        <v>10000</v>
      </c>
    </row>
    <row r="173" spans="1:7" ht="30" customHeight="1" x14ac:dyDescent="0.25">
      <c r="A173" s="87" t="s">
        <v>316</v>
      </c>
      <c r="B173" s="89" t="s">
        <v>159</v>
      </c>
      <c r="C173" s="70" t="s">
        <v>185</v>
      </c>
      <c r="D173" s="70" t="s">
        <v>161</v>
      </c>
      <c r="E173" s="89" t="s">
        <v>314</v>
      </c>
      <c r="F173" s="96"/>
      <c r="G173" s="90">
        <f>G174</f>
        <v>10000</v>
      </c>
    </row>
    <row r="174" spans="1:7" ht="56.25" hidden="1" customHeight="1" x14ac:dyDescent="0.25">
      <c r="A174" s="87" t="s">
        <v>317</v>
      </c>
      <c r="B174" s="89" t="s">
        <v>159</v>
      </c>
      <c r="C174" s="70" t="s">
        <v>185</v>
      </c>
      <c r="D174" s="70" t="s">
        <v>161</v>
      </c>
      <c r="E174" s="89" t="s">
        <v>314</v>
      </c>
      <c r="F174" s="96">
        <v>240</v>
      </c>
      <c r="G174" s="90">
        <v>10000</v>
      </c>
    </row>
    <row r="175" spans="1:7" ht="65.25" hidden="1" customHeight="1" x14ac:dyDescent="0.25">
      <c r="A175" s="69" t="s">
        <v>318</v>
      </c>
      <c r="B175" s="92" t="s">
        <v>159</v>
      </c>
      <c r="C175" s="92" t="s">
        <v>319</v>
      </c>
      <c r="D175" s="92"/>
      <c r="E175" s="92"/>
      <c r="F175" s="96"/>
      <c r="G175" s="95">
        <f>G176</f>
        <v>0</v>
      </c>
    </row>
    <row r="176" spans="1:7" ht="53.25" hidden="1" customHeight="1" x14ac:dyDescent="0.25">
      <c r="A176" s="69" t="s">
        <v>343</v>
      </c>
      <c r="B176" s="92" t="s">
        <v>159</v>
      </c>
      <c r="C176" s="92" t="s">
        <v>319</v>
      </c>
      <c r="D176" s="92" t="s">
        <v>211</v>
      </c>
      <c r="E176" s="92"/>
      <c r="F176" s="94"/>
      <c r="G176" s="95">
        <f>G177</f>
        <v>0</v>
      </c>
    </row>
    <row r="177" spans="1:7" ht="58.5" hidden="1" customHeight="1" x14ac:dyDescent="0.25">
      <c r="A177" s="47" t="s">
        <v>164</v>
      </c>
      <c r="B177" s="89" t="s">
        <v>159</v>
      </c>
      <c r="C177" s="89" t="s">
        <v>319</v>
      </c>
      <c r="D177" s="89" t="s">
        <v>211</v>
      </c>
      <c r="E177" s="89" t="s">
        <v>165</v>
      </c>
      <c r="F177" s="94"/>
      <c r="G177" s="90">
        <f>G178</f>
        <v>0</v>
      </c>
    </row>
    <row r="178" spans="1:7" ht="15.75" hidden="1" x14ac:dyDescent="0.25">
      <c r="A178" s="87" t="s">
        <v>191</v>
      </c>
      <c r="B178" s="89" t="s">
        <v>159</v>
      </c>
      <c r="C178" s="89" t="s">
        <v>319</v>
      </c>
      <c r="D178" s="89" t="s">
        <v>211</v>
      </c>
      <c r="E178" s="89" t="s">
        <v>213</v>
      </c>
      <c r="F178" s="96"/>
      <c r="G178" s="90">
        <f>G179</f>
        <v>0</v>
      </c>
    </row>
    <row r="179" spans="1:7" ht="94.5" hidden="1" x14ac:dyDescent="0.25">
      <c r="A179" s="87" t="s">
        <v>320</v>
      </c>
      <c r="B179" s="97" t="s">
        <v>159</v>
      </c>
      <c r="C179" s="97" t="s">
        <v>319</v>
      </c>
      <c r="D179" s="97" t="s">
        <v>211</v>
      </c>
      <c r="E179" s="89" t="s">
        <v>321</v>
      </c>
      <c r="F179" s="96"/>
      <c r="G179" s="90">
        <f>G180</f>
        <v>0</v>
      </c>
    </row>
    <row r="180" spans="1:7" ht="0.75" customHeight="1" x14ac:dyDescent="0.25">
      <c r="A180" s="87" t="s">
        <v>322</v>
      </c>
      <c r="B180" s="97" t="s">
        <v>159</v>
      </c>
      <c r="C180" s="97" t="s">
        <v>319</v>
      </c>
      <c r="D180" s="97" t="s">
        <v>211</v>
      </c>
      <c r="E180" s="89" t="s">
        <v>321</v>
      </c>
      <c r="F180" s="96">
        <v>540</v>
      </c>
      <c r="G180" s="90"/>
    </row>
    <row r="181" spans="1:7" x14ac:dyDescent="0.25">
      <c r="A181" s="98"/>
    </row>
    <row r="183" spans="1:7" x14ac:dyDescent="0.25">
      <c r="G183" s="100"/>
    </row>
    <row r="184" spans="1:7" x14ac:dyDescent="0.25">
      <c r="G184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19" zoomScaleNormal="100" workbookViewId="0">
      <selection activeCell="E20" sqref="E20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344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4" t="s">
        <v>410</v>
      </c>
      <c r="C3" s="264"/>
      <c r="D3" s="264"/>
      <c r="E3" s="264"/>
      <c r="F3" s="234"/>
    </row>
    <row r="4" spans="1:6" ht="12.75" customHeight="1" x14ac:dyDescent="0.2">
      <c r="B4" s="260" t="s">
        <v>22</v>
      </c>
      <c r="C4" s="260"/>
      <c r="D4" s="260"/>
      <c r="E4" s="260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375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323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375</v>
      </c>
      <c r="C13" s="23"/>
      <c r="D13" s="23"/>
      <c r="E13" s="23"/>
      <c r="F13" s="23"/>
    </row>
    <row r="14" spans="1:6" x14ac:dyDescent="0.2">
      <c r="B14" s="216" t="s">
        <v>376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3" t="s">
        <v>389</v>
      </c>
      <c r="B17" s="263"/>
      <c r="C17" s="263"/>
      <c r="D17" s="263"/>
      <c r="E17" s="263"/>
      <c r="F17" s="237"/>
    </row>
    <row r="18" spans="1:6" ht="14.25" x14ac:dyDescent="0.2">
      <c r="A18" s="262"/>
      <c r="B18" s="262"/>
      <c r="C18" s="262"/>
      <c r="D18" s="262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386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23643113.02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3404670.2699999996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1020292.51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2364377.7599999998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215400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215400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2111633</v>
      </c>
    </row>
    <row r="31" spans="1:6" ht="45" x14ac:dyDescent="0.2">
      <c r="A31" s="140" t="s">
        <v>324</v>
      </c>
      <c r="B31" s="143" t="s">
        <v>211</v>
      </c>
      <c r="C31" s="143" t="s">
        <v>218</v>
      </c>
      <c r="D31" s="144">
        <f>Ведомст!G70</f>
        <v>2111633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1850569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Ведомст!G91</f>
        <v>1850569</v>
      </c>
    </row>
    <row r="34" spans="1:5" s="165" customFormat="1" ht="14.25" x14ac:dyDescent="0.2">
      <c r="A34" s="170" t="s">
        <v>249</v>
      </c>
      <c r="B34" s="171" t="s">
        <v>250</v>
      </c>
      <c r="C34" s="171"/>
      <c r="D34" s="173">
        <f>D35+D36</f>
        <v>1614838.4</v>
      </c>
    </row>
    <row r="35" spans="1:5" ht="15" x14ac:dyDescent="0.2">
      <c r="A35" s="140" t="s">
        <v>251</v>
      </c>
      <c r="B35" s="141" t="s">
        <v>250</v>
      </c>
      <c r="C35" s="141" t="s">
        <v>163</v>
      </c>
      <c r="D35" s="152">
        <f>Ведомст!G102</f>
        <v>1000</v>
      </c>
    </row>
    <row r="36" spans="1:5" ht="15" x14ac:dyDescent="0.2">
      <c r="A36" s="140" t="s">
        <v>258</v>
      </c>
      <c r="B36" s="141" t="s">
        <v>250</v>
      </c>
      <c r="C36" s="141" t="s">
        <v>211</v>
      </c>
      <c r="D36" s="142">
        <f>Ведомст!G107</f>
        <v>1613838.4</v>
      </c>
    </row>
    <row r="37" spans="1:5" s="165" customFormat="1" ht="14.25" x14ac:dyDescent="0.2">
      <c r="A37" s="174" t="s">
        <v>275</v>
      </c>
      <c r="B37" s="171" t="s">
        <v>276</v>
      </c>
      <c r="C37" s="171"/>
      <c r="D37" s="172">
        <f>D38+D39</f>
        <v>13411635.35</v>
      </c>
    </row>
    <row r="38" spans="1:5" ht="15" x14ac:dyDescent="0.2">
      <c r="A38" s="140" t="s">
        <v>277</v>
      </c>
      <c r="B38" s="143" t="s">
        <v>276</v>
      </c>
      <c r="C38" s="143" t="s">
        <v>161</v>
      </c>
      <c r="D38" s="144">
        <f>Ведомст!G123</f>
        <v>11948397.35</v>
      </c>
    </row>
    <row r="39" spans="1:5" ht="21" customHeight="1" x14ac:dyDescent="0.2">
      <c r="A39" s="153" t="s">
        <v>294</v>
      </c>
      <c r="B39" s="154" t="s">
        <v>276</v>
      </c>
      <c r="C39" s="155" t="s">
        <v>175</v>
      </c>
      <c r="D39" s="156">
        <f>Ведомст!G147</f>
        <v>1463238</v>
      </c>
    </row>
    <row r="40" spans="1:5" s="165" customFormat="1" ht="14.25" x14ac:dyDescent="0.2">
      <c r="A40" s="170" t="s">
        <v>301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302</v>
      </c>
      <c r="B41" s="154" t="s">
        <v>218</v>
      </c>
      <c r="C41" s="155" t="s">
        <v>161</v>
      </c>
      <c r="D41" s="144">
        <f>Ведомст!G159</f>
        <v>1014367</v>
      </c>
    </row>
    <row r="42" spans="1:5" ht="15" x14ac:dyDescent="0.25">
      <c r="A42" s="157" t="s">
        <v>306</v>
      </c>
      <c r="B42" s="154" t="s">
        <v>218</v>
      </c>
      <c r="C42" s="155" t="s">
        <v>211</v>
      </c>
      <c r="D42" s="144">
        <f>Ведомст!G164</f>
        <v>10000</v>
      </c>
    </row>
    <row r="43" spans="1:5" s="165" customFormat="1" ht="14.25" x14ac:dyDescent="0.2">
      <c r="A43" s="178" t="s">
        <v>309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311</v>
      </c>
      <c r="B44" s="159" t="s">
        <v>185</v>
      </c>
      <c r="C44" s="159" t="s">
        <v>161</v>
      </c>
      <c r="D44" s="160">
        <f>Ведомст!G170</f>
        <v>10000</v>
      </c>
    </row>
    <row r="45" spans="1:5" s="165" customFormat="1" ht="43.5" hidden="1" customHeight="1" x14ac:dyDescent="0.2">
      <c r="A45" s="178" t="s">
        <v>325</v>
      </c>
      <c r="B45" s="179" t="s">
        <v>319</v>
      </c>
      <c r="C45" s="179"/>
      <c r="D45" s="180">
        <f>D46</f>
        <v>0</v>
      </c>
      <c r="E45" s="181"/>
    </row>
    <row r="46" spans="1:5" ht="45" hidden="1" x14ac:dyDescent="0.25">
      <c r="A46" s="157" t="s">
        <v>326</v>
      </c>
      <c r="B46" s="159" t="s">
        <v>319</v>
      </c>
      <c r="C46" s="159" t="s">
        <v>211</v>
      </c>
      <c r="D46" s="160">
        <f>Ведомст!G176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0"/>
  <sheetViews>
    <sheetView topLeftCell="A9" zoomScaleNormal="100" workbookViewId="0">
      <selection activeCell="A128" sqref="A128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4" t="s">
        <v>411</v>
      </c>
      <c r="C3" s="264"/>
      <c r="D3" s="264"/>
      <c r="E3" s="264"/>
    </row>
    <row r="4" spans="1:5" ht="15" customHeight="1" x14ac:dyDescent="0.2">
      <c r="B4" s="260" t="s">
        <v>22</v>
      </c>
      <c r="C4" s="260"/>
      <c r="D4" s="260"/>
      <c r="E4" s="260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375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327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0" t="s">
        <v>22</v>
      </c>
      <c r="C11" s="260"/>
      <c r="D11" s="260"/>
      <c r="E11" s="260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375</v>
      </c>
      <c r="C13" s="23"/>
      <c r="D13" s="23"/>
      <c r="E13" s="23"/>
    </row>
    <row r="14" spans="1:5" x14ac:dyDescent="0.2">
      <c r="B14" s="216" t="s">
        <v>376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5" t="s">
        <v>390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391</v>
      </c>
    </row>
    <row r="21" spans="1:4" ht="15" x14ac:dyDescent="0.2">
      <c r="A21" s="183" t="s">
        <v>328</v>
      </c>
      <c r="B21" s="184"/>
      <c r="C21" s="184"/>
      <c r="D21" s="185">
        <f>D22+D38+D42+D46+D53+D57+D65+D87+D91+D95+D99</f>
        <v>17756117.75</v>
      </c>
    </row>
    <row r="22" spans="1:4" ht="57" x14ac:dyDescent="0.2">
      <c r="A22" s="186" t="s">
        <v>219</v>
      </c>
      <c r="B22" s="187" t="s">
        <v>220</v>
      </c>
      <c r="C22" s="188"/>
      <c r="D22" s="189">
        <f>D33+D23+D27</f>
        <v>2111633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372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372</v>
      </c>
      <c r="B27" s="107" t="s">
        <v>371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371</v>
      </c>
      <c r="C28" s="107" t="s">
        <v>181</v>
      </c>
      <c r="D28" s="191">
        <v>22000</v>
      </c>
    </row>
    <row r="29" spans="1:4" ht="30" x14ac:dyDescent="0.2">
      <c r="A29" s="190" t="s">
        <v>345</v>
      </c>
      <c r="B29" s="107" t="s">
        <v>231</v>
      </c>
      <c r="C29" s="107"/>
      <c r="D29" s="191">
        <f>D30</f>
        <v>346715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346715</v>
      </c>
    </row>
    <row r="31" spans="1:4" ht="30" x14ac:dyDescent="0.2">
      <c r="A31" s="192" t="s">
        <v>180</v>
      </c>
      <c r="B31" s="107" t="s">
        <v>235</v>
      </c>
      <c r="C31" s="107"/>
      <c r="D31" s="191">
        <f>D32</f>
        <v>39000</v>
      </c>
    </row>
    <row r="32" spans="1:4" ht="30" x14ac:dyDescent="0.2">
      <c r="A32" s="192" t="s">
        <v>180</v>
      </c>
      <c r="B32" s="107" t="s">
        <v>235</v>
      </c>
      <c r="C32" s="107" t="s">
        <v>181</v>
      </c>
      <c r="D32" s="191">
        <v>39000</v>
      </c>
    </row>
    <row r="33" spans="1:4" ht="15" x14ac:dyDescent="0.25">
      <c r="A33" s="190" t="s">
        <v>225</v>
      </c>
      <c r="B33" s="107" t="s">
        <v>226</v>
      </c>
      <c r="C33" s="108"/>
      <c r="D33" s="193">
        <f>D34+D31+D29</f>
        <v>2059633</v>
      </c>
    </row>
    <row r="34" spans="1:4" ht="30" x14ac:dyDescent="0.25">
      <c r="A34" s="190" t="s">
        <v>227</v>
      </c>
      <c r="B34" s="107" t="s">
        <v>228</v>
      </c>
      <c r="C34" s="108"/>
      <c r="D34" s="193">
        <f>D35+D36+D37</f>
        <v>1673918</v>
      </c>
    </row>
    <row r="35" spans="1:4" ht="30" x14ac:dyDescent="0.2">
      <c r="A35" s="194" t="s">
        <v>229</v>
      </c>
      <c r="B35" s="107" t="s">
        <v>228</v>
      </c>
      <c r="C35" s="109" t="s">
        <v>171</v>
      </c>
      <c r="D35" s="193">
        <f>Ведомст!G79</f>
        <v>1482718</v>
      </c>
    </row>
    <row r="36" spans="1:4" ht="30" x14ac:dyDescent="0.2">
      <c r="A36" s="192" t="s">
        <v>180</v>
      </c>
      <c r="B36" s="107" t="s">
        <v>228</v>
      </c>
      <c r="C36" s="109" t="s">
        <v>181</v>
      </c>
      <c r="D36" s="193">
        <f>Ведомст!G80</f>
        <v>191200</v>
      </c>
    </row>
    <row r="37" spans="1:4" ht="15" x14ac:dyDescent="0.25">
      <c r="A37" s="195" t="s">
        <v>172</v>
      </c>
      <c r="B37" s="107" t="s">
        <v>228</v>
      </c>
      <c r="C37" s="109" t="s">
        <v>173</v>
      </c>
      <c r="D37" s="193">
        <f>Ведомст!G81</f>
        <v>0</v>
      </c>
    </row>
    <row r="38" spans="1:4" ht="28.5" x14ac:dyDescent="0.2">
      <c r="A38" s="110" t="s">
        <v>243</v>
      </c>
      <c r="B38" s="111" t="s">
        <v>244</v>
      </c>
      <c r="C38" s="109"/>
      <c r="D38" s="243">
        <f>D39</f>
        <v>598011</v>
      </c>
    </row>
    <row r="39" spans="1:4" ht="30" x14ac:dyDescent="0.25">
      <c r="A39" s="112" t="s">
        <v>245</v>
      </c>
      <c r="B39" s="113" t="s">
        <v>246</v>
      </c>
      <c r="C39" s="109"/>
      <c r="D39" s="193">
        <f>D40</f>
        <v>598011</v>
      </c>
    </row>
    <row r="40" spans="1:4" ht="60" x14ac:dyDescent="0.2">
      <c r="A40" s="114" t="s">
        <v>247</v>
      </c>
      <c r="B40" s="113" t="s">
        <v>248</v>
      </c>
      <c r="C40" s="109"/>
      <c r="D40" s="193">
        <f>D41</f>
        <v>598011</v>
      </c>
    </row>
    <row r="41" spans="1:4" ht="30" x14ac:dyDescent="0.2">
      <c r="A41" s="192" t="s">
        <v>338</v>
      </c>
      <c r="B41" s="113" t="s">
        <v>248</v>
      </c>
      <c r="C41" s="109" t="s">
        <v>181</v>
      </c>
      <c r="D41" s="193">
        <f>Ведомст!G95</f>
        <v>598011</v>
      </c>
    </row>
    <row r="42" spans="1:4" ht="14.25" x14ac:dyDescent="0.2">
      <c r="A42" s="196" t="s">
        <v>295</v>
      </c>
      <c r="B42" s="111" t="s">
        <v>296</v>
      </c>
      <c r="C42" s="115"/>
      <c r="D42" s="197">
        <f>D43</f>
        <v>20000</v>
      </c>
    </row>
    <row r="43" spans="1:4" ht="15" x14ac:dyDescent="0.25">
      <c r="A43" s="112" t="s">
        <v>297</v>
      </c>
      <c r="B43" s="113" t="s">
        <v>298</v>
      </c>
      <c r="C43" s="107"/>
      <c r="D43" s="191">
        <f>D44</f>
        <v>20000</v>
      </c>
    </row>
    <row r="44" spans="1:4" ht="15" x14ac:dyDescent="0.25">
      <c r="A44" s="112" t="s">
        <v>286</v>
      </c>
      <c r="B44" s="113" t="s">
        <v>299</v>
      </c>
      <c r="C44" s="107"/>
      <c r="D44" s="191">
        <f>D45</f>
        <v>20000</v>
      </c>
    </row>
    <row r="45" spans="1:4" ht="30" x14ac:dyDescent="0.2">
      <c r="A45" s="192" t="s">
        <v>180</v>
      </c>
      <c r="B45" s="113" t="s">
        <v>299</v>
      </c>
      <c r="C45" s="107" t="s">
        <v>181</v>
      </c>
      <c r="D45" s="191">
        <f>Ведомст!G151</f>
        <v>20000</v>
      </c>
    </row>
    <row r="46" spans="1:4" ht="59.25" customHeight="1" x14ac:dyDescent="0.2">
      <c r="A46" s="198" t="s">
        <v>329</v>
      </c>
      <c r="B46" s="115" t="s">
        <v>194</v>
      </c>
      <c r="C46" s="115"/>
      <c r="D46" s="199">
        <f>D47+D50</f>
        <v>5000</v>
      </c>
    </row>
    <row r="47" spans="1:4" ht="15" x14ac:dyDescent="0.2">
      <c r="A47" s="110" t="s">
        <v>195</v>
      </c>
      <c r="B47" s="107" t="s">
        <v>196</v>
      </c>
      <c r="C47" s="107"/>
      <c r="D47" s="200">
        <f>D49</f>
        <v>3000</v>
      </c>
    </row>
    <row r="48" spans="1:4" ht="15" x14ac:dyDescent="0.2">
      <c r="A48" s="190" t="s">
        <v>197</v>
      </c>
      <c r="B48" s="107" t="s">
        <v>198</v>
      </c>
      <c r="C48" s="107"/>
      <c r="D48" s="200">
        <f>D49</f>
        <v>3000</v>
      </c>
    </row>
    <row r="49" spans="1:4" ht="30" x14ac:dyDescent="0.2">
      <c r="A49" s="194" t="s">
        <v>180</v>
      </c>
      <c r="B49" s="107" t="s">
        <v>198</v>
      </c>
      <c r="C49" s="107" t="s">
        <v>181</v>
      </c>
      <c r="D49" s="200">
        <f>Ведомст!G54</f>
        <v>3000</v>
      </c>
    </row>
    <row r="50" spans="1:4" ht="19.5" customHeight="1" x14ac:dyDescent="0.2">
      <c r="A50" s="110" t="s">
        <v>199</v>
      </c>
      <c r="B50" s="107" t="s">
        <v>200</v>
      </c>
      <c r="C50" s="107"/>
      <c r="D50" s="200">
        <f>D51</f>
        <v>2000</v>
      </c>
    </row>
    <row r="51" spans="1:4" ht="15" x14ac:dyDescent="0.2">
      <c r="A51" s="190" t="s">
        <v>201</v>
      </c>
      <c r="B51" s="107" t="s">
        <v>202</v>
      </c>
      <c r="C51" s="107"/>
      <c r="D51" s="200">
        <f>D52</f>
        <v>2000</v>
      </c>
    </row>
    <row r="52" spans="1:4" ht="30" x14ac:dyDescent="0.2">
      <c r="A52" s="242" t="s">
        <v>180</v>
      </c>
      <c r="B52" s="107" t="s">
        <v>202</v>
      </c>
      <c r="C52" s="107" t="s">
        <v>181</v>
      </c>
      <c r="D52" s="200">
        <f>Ведомст!G57</f>
        <v>2000</v>
      </c>
    </row>
    <row r="53" spans="1:4" ht="28.5" x14ac:dyDescent="0.2">
      <c r="A53" s="116" t="s">
        <v>313</v>
      </c>
      <c r="B53" s="117" t="s">
        <v>310</v>
      </c>
      <c r="C53" s="203"/>
      <c r="D53" s="118">
        <f>D54</f>
        <v>10000</v>
      </c>
    </row>
    <row r="54" spans="1:4" ht="15" x14ac:dyDescent="0.25">
      <c r="A54" s="119" t="s">
        <v>315</v>
      </c>
      <c r="B54" s="122" t="s">
        <v>312</v>
      </c>
      <c r="C54" s="120"/>
      <c r="D54" s="123">
        <f>D55</f>
        <v>10000</v>
      </c>
    </row>
    <row r="55" spans="1:4" ht="15" x14ac:dyDescent="0.25">
      <c r="A55" s="121" t="s">
        <v>316</v>
      </c>
      <c r="B55" s="122" t="s">
        <v>314</v>
      </c>
      <c r="C55" s="120"/>
      <c r="D55" s="123">
        <f>D56</f>
        <v>10000</v>
      </c>
    </row>
    <row r="56" spans="1:4" ht="30" x14ac:dyDescent="0.25">
      <c r="A56" s="121" t="s">
        <v>317</v>
      </c>
      <c r="B56" s="122" t="s">
        <v>314</v>
      </c>
      <c r="C56" s="120">
        <v>240</v>
      </c>
      <c r="D56" s="123">
        <v>10000</v>
      </c>
    </row>
    <row r="57" spans="1:4" ht="14.25" x14ac:dyDescent="0.2">
      <c r="A57" s="110" t="s">
        <v>259</v>
      </c>
      <c r="B57" s="115" t="s">
        <v>260</v>
      </c>
      <c r="C57" s="115"/>
      <c r="D57" s="204">
        <f>D58</f>
        <v>1293838.3999999999</v>
      </c>
    </row>
    <row r="58" spans="1:4" ht="30" x14ac:dyDescent="0.2">
      <c r="A58" s="190" t="s">
        <v>261</v>
      </c>
      <c r="B58" s="107" t="s">
        <v>262</v>
      </c>
      <c r="C58" s="107"/>
      <c r="D58" s="205">
        <f>D59+D61+D63</f>
        <v>1293838.3999999999</v>
      </c>
    </row>
    <row r="59" spans="1:4" ht="30" x14ac:dyDescent="0.2">
      <c r="A59" s="206" t="s">
        <v>263</v>
      </c>
      <c r="B59" s="107" t="s">
        <v>264</v>
      </c>
      <c r="C59" s="107"/>
      <c r="D59" s="130">
        <f>D60</f>
        <v>95000</v>
      </c>
    </row>
    <row r="60" spans="1:4" ht="30" x14ac:dyDescent="0.2">
      <c r="A60" s="192" t="s">
        <v>180</v>
      </c>
      <c r="B60" s="107" t="s">
        <v>264</v>
      </c>
      <c r="C60" s="107" t="s">
        <v>181</v>
      </c>
      <c r="D60" s="130">
        <v>95000</v>
      </c>
    </row>
    <row r="61" spans="1:4" ht="30" x14ac:dyDescent="0.2">
      <c r="A61" s="206" t="s">
        <v>265</v>
      </c>
      <c r="B61" s="107" t="s">
        <v>266</v>
      </c>
      <c r="C61" s="107"/>
      <c r="D61" s="191">
        <f>D62</f>
        <v>250000</v>
      </c>
    </row>
    <row r="62" spans="1:4" ht="30" x14ac:dyDescent="0.2">
      <c r="A62" s="192" t="s">
        <v>180</v>
      </c>
      <c r="B62" s="107" t="s">
        <v>266</v>
      </c>
      <c r="C62" s="107" t="s">
        <v>181</v>
      </c>
      <c r="D62" s="191">
        <f>Ведомст!G113</f>
        <v>250000</v>
      </c>
    </row>
    <row r="63" spans="1:4" ht="15" x14ac:dyDescent="0.2">
      <c r="A63" s="207" t="s">
        <v>267</v>
      </c>
      <c r="B63" s="107" t="s">
        <v>268</v>
      </c>
      <c r="C63" s="107"/>
      <c r="D63" s="130">
        <f>D64</f>
        <v>948838.40000000002</v>
      </c>
    </row>
    <row r="64" spans="1:4" ht="30" x14ac:dyDescent="0.2">
      <c r="A64" s="192" t="s">
        <v>180</v>
      </c>
      <c r="B64" s="107" t="s">
        <v>268</v>
      </c>
      <c r="C64" s="107" t="s">
        <v>181</v>
      </c>
      <c r="D64" s="205">
        <f>Ведомст!G115</f>
        <v>948838.40000000002</v>
      </c>
    </row>
    <row r="65" spans="1:4" ht="28.5" x14ac:dyDescent="0.2">
      <c r="A65" s="110" t="s">
        <v>278</v>
      </c>
      <c r="B65" s="115" t="s">
        <v>279</v>
      </c>
      <c r="C65" s="111"/>
      <c r="D65" s="208">
        <f>D66+D73</f>
        <v>13386635.35</v>
      </c>
    </row>
    <row r="66" spans="1:4" ht="30" x14ac:dyDescent="0.2">
      <c r="A66" s="190" t="s">
        <v>280</v>
      </c>
      <c r="B66" s="107" t="s">
        <v>281</v>
      </c>
      <c r="C66" s="113"/>
      <c r="D66" s="130">
        <f>D67+D77+D81+D83+D85+D70+D79</f>
        <v>11943397.35</v>
      </c>
    </row>
    <row r="67" spans="1:4" ht="30" x14ac:dyDescent="0.2">
      <c r="A67" s="206" t="s">
        <v>282</v>
      </c>
      <c r="B67" s="107" t="s">
        <v>283</v>
      </c>
      <c r="C67" s="107"/>
      <c r="D67" s="130">
        <f>D68+D69+D72+D71</f>
        <v>7431525.5999999996</v>
      </c>
    </row>
    <row r="68" spans="1:4" ht="15" x14ac:dyDescent="0.25">
      <c r="A68" s="112" t="s">
        <v>284</v>
      </c>
      <c r="B68" s="107" t="s">
        <v>283</v>
      </c>
      <c r="C68" s="107" t="s">
        <v>285</v>
      </c>
      <c r="D68" s="130">
        <f>Ведомст!G127</f>
        <v>2024998</v>
      </c>
    </row>
    <row r="69" spans="1:4" ht="30" x14ac:dyDescent="0.2">
      <c r="A69" s="192" t="s">
        <v>180</v>
      </c>
      <c r="B69" s="107" t="s">
        <v>283</v>
      </c>
      <c r="C69" s="107" t="s">
        <v>181</v>
      </c>
      <c r="D69" s="130">
        <f>Ведомст!G128</f>
        <v>5287762.5999999996</v>
      </c>
    </row>
    <row r="70" spans="1:4" ht="47.25" x14ac:dyDescent="0.25">
      <c r="A70" s="73" t="s">
        <v>401</v>
      </c>
      <c r="B70" s="107" t="s">
        <v>400</v>
      </c>
      <c r="C70" s="107" t="s">
        <v>181</v>
      </c>
      <c r="D70" s="130">
        <v>51386.400000000001</v>
      </c>
    </row>
    <row r="71" spans="1:4" ht="15.75" x14ac:dyDescent="0.2">
      <c r="A71" s="54" t="s">
        <v>341</v>
      </c>
      <c r="B71" s="107" t="s">
        <v>283</v>
      </c>
      <c r="C71" s="107" t="s">
        <v>340</v>
      </c>
      <c r="D71" s="130">
        <v>102885</v>
      </c>
    </row>
    <row r="72" spans="1:4" ht="15" x14ac:dyDescent="0.25">
      <c r="A72" s="112" t="s">
        <v>172</v>
      </c>
      <c r="B72" s="107" t="s">
        <v>283</v>
      </c>
      <c r="C72" s="107" t="s">
        <v>173</v>
      </c>
      <c r="D72" s="130">
        <v>15880</v>
      </c>
    </row>
    <row r="73" spans="1:4" ht="45" x14ac:dyDescent="0.25">
      <c r="A73" s="121" t="s">
        <v>241</v>
      </c>
      <c r="B73" s="113" t="s">
        <v>300</v>
      </c>
      <c r="C73" s="107"/>
      <c r="D73" s="191">
        <f>D74+D75+D76</f>
        <v>1443238</v>
      </c>
    </row>
    <row r="74" spans="1:4" ht="30" x14ac:dyDescent="0.2">
      <c r="A74" s="190" t="s">
        <v>170</v>
      </c>
      <c r="B74" s="113" t="s">
        <v>300</v>
      </c>
      <c r="C74" s="107" t="s">
        <v>171</v>
      </c>
      <c r="D74" s="191">
        <f>Ведомст!G155</f>
        <v>1230389</v>
      </c>
    </row>
    <row r="75" spans="1:4" ht="30" x14ac:dyDescent="0.2">
      <c r="A75" s="192" t="s">
        <v>180</v>
      </c>
      <c r="B75" s="113" t="s">
        <v>300</v>
      </c>
      <c r="C75" s="107" t="s">
        <v>181</v>
      </c>
      <c r="D75" s="191">
        <v>212849</v>
      </c>
    </row>
    <row r="76" spans="1:4" ht="15" x14ac:dyDescent="0.25">
      <c r="A76" s="112" t="s">
        <v>172</v>
      </c>
      <c r="B76" s="113" t="s">
        <v>300</v>
      </c>
      <c r="C76" s="107" t="s">
        <v>173</v>
      </c>
      <c r="D76" s="191"/>
    </row>
    <row r="77" spans="1:4" ht="15" x14ac:dyDescent="0.25">
      <c r="A77" s="112" t="s">
        <v>286</v>
      </c>
      <c r="B77" s="107" t="s">
        <v>287</v>
      </c>
      <c r="C77" s="107"/>
      <c r="D77" s="130">
        <f>D78</f>
        <v>30000</v>
      </c>
    </row>
    <row r="78" spans="1:4" s="165" customFormat="1" ht="30" x14ac:dyDescent="0.2">
      <c r="A78" s="192" t="s">
        <v>180</v>
      </c>
      <c r="B78" s="107" t="s">
        <v>287</v>
      </c>
      <c r="C78" s="107" t="s">
        <v>181</v>
      </c>
      <c r="D78" s="130">
        <v>30000</v>
      </c>
    </row>
    <row r="79" spans="1:4" ht="15" x14ac:dyDescent="0.25">
      <c r="A79" s="112" t="s">
        <v>403</v>
      </c>
      <c r="B79" s="107" t="s">
        <v>406</v>
      </c>
      <c r="C79" s="107"/>
      <c r="D79" s="130">
        <f>D80</f>
        <v>2538300</v>
      </c>
    </row>
    <row r="80" spans="1:4" ht="30" x14ac:dyDescent="0.2">
      <c r="A80" s="192" t="s">
        <v>180</v>
      </c>
      <c r="B80" s="107" t="s">
        <v>406</v>
      </c>
      <c r="C80" s="107" t="s">
        <v>181</v>
      </c>
      <c r="D80" s="130">
        <v>2538300</v>
      </c>
    </row>
    <row r="81" spans="1:4" ht="63" x14ac:dyDescent="0.25">
      <c r="A81" s="73" t="s">
        <v>387</v>
      </c>
      <c r="B81" s="107" t="s">
        <v>388</v>
      </c>
      <c r="C81" s="107"/>
      <c r="D81" s="130">
        <f>D82</f>
        <v>306343</v>
      </c>
    </row>
    <row r="82" spans="1:4" ht="30" x14ac:dyDescent="0.2">
      <c r="A82" s="192" t="s">
        <v>180</v>
      </c>
      <c r="B82" s="107" t="s">
        <v>388</v>
      </c>
      <c r="C82" s="107" t="s">
        <v>181</v>
      </c>
      <c r="D82" s="130">
        <f>Ведомст!G136</f>
        <v>306343</v>
      </c>
    </row>
    <row r="83" spans="1:4" ht="15" x14ac:dyDescent="0.2">
      <c r="A83" s="192" t="s">
        <v>395</v>
      </c>
      <c r="B83" s="107" t="s">
        <v>396</v>
      </c>
      <c r="C83" s="107"/>
      <c r="D83" s="130">
        <f>Ведомст!G137</f>
        <v>1569983.75</v>
      </c>
    </row>
    <row r="84" spans="1:4" ht="30" x14ac:dyDescent="0.2">
      <c r="A84" s="192" t="s">
        <v>180</v>
      </c>
      <c r="B84" s="107" t="s">
        <v>396</v>
      </c>
      <c r="C84" s="107" t="s">
        <v>181</v>
      </c>
      <c r="D84" s="130">
        <f>Ведомст!G138</f>
        <v>1569983.75</v>
      </c>
    </row>
    <row r="85" spans="1:4" ht="15" x14ac:dyDescent="0.2">
      <c r="A85" s="192" t="s">
        <v>395</v>
      </c>
      <c r="B85" s="107" t="s">
        <v>397</v>
      </c>
      <c r="C85" s="107"/>
      <c r="D85" s="130">
        <f>Ведомст!G139</f>
        <v>15858.6</v>
      </c>
    </row>
    <row r="86" spans="1:4" ht="30" x14ac:dyDescent="0.2">
      <c r="A86" s="192" t="s">
        <v>180</v>
      </c>
      <c r="B86" s="107" t="s">
        <v>397</v>
      </c>
      <c r="C86" s="107" t="s">
        <v>181</v>
      </c>
      <c r="D86" s="130">
        <f>Ведомст!G140</f>
        <v>15858.6</v>
      </c>
    </row>
    <row r="87" spans="1:4" ht="28.5" x14ac:dyDescent="0.2">
      <c r="A87" s="110" t="s">
        <v>252</v>
      </c>
      <c r="B87" s="115" t="s">
        <v>253</v>
      </c>
      <c r="C87" s="115"/>
      <c r="D87" s="209">
        <f>D88</f>
        <v>1000</v>
      </c>
    </row>
    <row r="88" spans="1:4" ht="15" x14ac:dyDescent="0.2">
      <c r="A88" s="194" t="s">
        <v>254</v>
      </c>
      <c r="B88" s="107" t="s">
        <v>255</v>
      </c>
      <c r="C88" s="107"/>
      <c r="D88" s="210">
        <f>D89</f>
        <v>1000</v>
      </c>
    </row>
    <row r="89" spans="1:4" ht="15" x14ac:dyDescent="0.2">
      <c r="A89" s="192" t="s">
        <v>256</v>
      </c>
      <c r="B89" s="107" t="s">
        <v>257</v>
      </c>
      <c r="C89" s="107"/>
      <c r="D89" s="210">
        <f>D90</f>
        <v>1000</v>
      </c>
    </row>
    <row r="90" spans="1:4" ht="30" x14ac:dyDescent="0.2">
      <c r="A90" s="192" t="s">
        <v>180</v>
      </c>
      <c r="B90" s="107" t="s">
        <v>257</v>
      </c>
      <c r="C90" s="107" t="s">
        <v>181</v>
      </c>
      <c r="D90" s="210">
        <f>Ведомст!G106</f>
        <v>1000</v>
      </c>
    </row>
    <row r="91" spans="1:4" ht="14.25" x14ac:dyDescent="0.2">
      <c r="A91" s="211" t="s">
        <v>288</v>
      </c>
      <c r="B91" s="115" t="s">
        <v>289</v>
      </c>
      <c r="C91" s="115"/>
      <c r="D91" s="208">
        <f>D92</f>
        <v>5000</v>
      </c>
    </row>
    <row r="92" spans="1:4" ht="15" x14ac:dyDescent="0.2">
      <c r="A92" s="192" t="s">
        <v>290</v>
      </c>
      <c r="B92" s="107" t="s">
        <v>291</v>
      </c>
      <c r="C92" s="107"/>
      <c r="D92" s="130">
        <v>5000</v>
      </c>
    </row>
    <row r="93" spans="1:4" ht="15" x14ac:dyDescent="0.2">
      <c r="A93" s="192" t="s">
        <v>292</v>
      </c>
      <c r="B93" s="107" t="s">
        <v>293</v>
      </c>
      <c r="C93" s="107"/>
      <c r="D93" s="130">
        <v>5000</v>
      </c>
    </row>
    <row r="94" spans="1:4" ht="15" x14ac:dyDescent="0.2">
      <c r="A94" s="192" t="s">
        <v>405</v>
      </c>
      <c r="B94" s="107" t="s">
        <v>293</v>
      </c>
      <c r="C94" s="107" t="s">
        <v>404</v>
      </c>
      <c r="D94" s="193">
        <f>Ведомст!G146</f>
        <v>5000</v>
      </c>
    </row>
    <row r="95" spans="1:4" ht="42.75" x14ac:dyDescent="0.2">
      <c r="A95" s="201" t="s">
        <v>203</v>
      </c>
      <c r="B95" s="115" t="s">
        <v>204</v>
      </c>
      <c r="C95" s="115"/>
      <c r="D95" s="199">
        <f>D97</f>
        <v>5000</v>
      </c>
    </row>
    <row r="96" spans="1:4" ht="15" x14ac:dyDescent="0.2">
      <c r="A96" s="202" t="s">
        <v>205</v>
      </c>
      <c r="B96" s="107" t="s">
        <v>206</v>
      </c>
      <c r="C96" s="107"/>
      <c r="D96" s="200">
        <f>D97</f>
        <v>5000</v>
      </c>
    </row>
    <row r="97" spans="1:5" ht="15" x14ac:dyDescent="0.2">
      <c r="A97" s="190" t="s">
        <v>207</v>
      </c>
      <c r="B97" s="107" t="s">
        <v>208</v>
      </c>
      <c r="C97" s="107"/>
      <c r="D97" s="191">
        <f>D98</f>
        <v>5000</v>
      </c>
    </row>
    <row r="98" spans="1:5" ht="30" x14ac:dyDescent="0.2">
      <c r="A98" s="192" t="s">
        <v>180</v>
      </c>
      <c r="B98" s="107" t="s">
        <v>208</v>
      </c>
      <c r="C98" s="107" t="s">
        <v>181</v>
      </c>
      <c r="D98" s="191">
        <f>Ведомст!G61</f>
        <v>5000</v>
      </c>
    </row>
    <row r="99" spans="1:5" ht="42.75" x14ac:dyDescent="0.2">
      <c r="A99" s="211" t="s">
        <v>269</v>
      </c>
      <c r="B99" s="125" t="s">
        <v>270</v>
      </c>
      <c r="C99" s="125"/>
      <c r="D99" s="208">
        <f>D100</f>
        <v>320000</v>
      </c>
    </row>
    <row r="100" spans="1:5" ht="30" x14ac:dyDescent="0.2">
      <c r="A100" s="192" t="s">
        <v>271</v>
      </c>
      <c r="B100" s="124" t="s">
        <v>272</v>
      </c>
      <c r="C100" s="124"/>
      <c r="D100" s="130">
        <f>D101+D103</f>
        <v>320000</v>
      </c>
    </row>
    <row r="101" spans="1:5" ht="30" x14ac:dyDescent="0.2">
      <c r="A101" s="192" t="s">
        <v>273</v>
      </c>
      <c r="B101" s="124" t="s">
        <v>274</v>
      </c>
      <c r="C101" s="124"/>
      <c r="D101" s="130">
        <f>D102</f>
        <v>270000</v>
      </c>
      <c r="E101" s="128"/>
    </row>
    <row r="102" spans="1:5" ht="30" x14ac:dyDescent="0.2">
      <c r="A102" s="192" t="s">
        <v>180</v>
      </c>
      <c r="B102" s="124" t="s">
        <v>392</v>
      </c>
      <c r="C102" s="124" t="s">
        <v>181</v>
      </c>
      <c r="D102" s="130">
        <v>270000</v>
      </c>
      <c r="E102" s="128"/>
    </row>
    <row r="103" spans="1:5" ht="30" x14ac:dyDescent="0.2">
      <c r="A103" s="192" t="s">
        <v>273</v>
      </c>
      <c r="B103" s="124" t="s">
        <v>393</v>
      </c>
      <c r="C103" s="124" t="s">
        <v>181</v>
      </c>
      <c r="D103" s="130">
        <f>D104</f>
        <v>50000</v>
      </c>
      <c r="E103" s="128"/>
    </row>
    <row r="104" spans="1:5" ht="30" x14ac:dyDescent="0.2">
      <c r="A104" s="192" t="s">
        <v>180</v>
      </c>
      <c r="B104" s="124" t="s">
        <v>393</v>
      </c>
      <c r="C104" s="124" t="s">
        <v>181</v>
      </c>
      <c r="D104" s="130">
        <v>50000</v>
      </c>
    </row>
    <row r="105" spans="1:5" ht="57" x14ac:dyDescent="0.2">
      <c r="A105" s="212" t="s">
        <v>212</v>
      </c>
      <c r="B105" s="126" t="s">
        <v>165</v>
      </c>
      <c r="C105" s="126"/>
      <c r="D105" s="213">
        <f>D106+D110+D122+D125</f>
        <v>5886995.2699999996</v>
      </c>
      <c r="E105" s="128"/>
    </row>
    <row r="106" spans="1:5" ht="28.5" x14ac:dyDescent="0.2">
      <c r="A106" s="211" t="s">
        <v>330</v>
      </c>
      <c r="B106" s="125" t="s">
        <v>167</v>
      </c>
      <c r="C106" s="125"/>
      <c r="D106" s="208">
        <f>D107</f>
        <v>1020292.51</v>
      </c>
    </row>
    <row r="107" spans="1:5" ht="15" x14ac:dyDescent="0.2">
      <c r="A107" s="192" t="s">
        <v>168</v>
      </c>
      <c r="B107" s="124" t="s">
        <v>169</v>
      </c>
      <c r="C107" s="124"/>
      <c r="D107" s="130">
        <f>D108+D109</f>
        <v>1020292.51</v>
      </c>
    </row>
    <row r="108" spans="1:5" ht="30" x14ac:dyDescent="0.2">
      <c r="A108" s="192" t="s">
        <v>170</v>
      </c>
      <c r="B108" s="124" t="s">
        <v>169</v>
      </c>
      <c r="C108" s="124" t="s">
        <v>171</v>
      </c>
      <c r="D108" s="130">
        <f>Ведомст!G29</f>
        <v>1020292.51</v>
      </c>
    </row>
    <row r="109" spans="1:5" ht="15" x14ac:dyDescent="0.25">
      <c r="A109" s="195" t="s">
        <v>172</v>
      </c>
      <c r="B109" s="124" t="s">
        <v>169</v>
      </c>
      <c r="C109" s="124" t="s">
        <v>173</v>
      </c>
      <c r="D109" s="130">
        <f>Ведомст!G30</f>
        <v>0</v>
      </c>
    </row>
    <row r="110" spans="1:5" ht="28.5" x14ac:dyDescent="0.2">
      <c r="A110" s="110" t="s">
        <v>176</v>
      </c>
      <c r="B110" s="115" t="s">
        <v>177</v>
      </c>
      <c r="C110" s="115"/>
      <c r="D110" s="197">
        <f>D111+D116+D119+D121</f>
        <v>2364377.7599999998</v>
      </c>
    </row>
    <row r="111" spans="1:5" ht="15" x14ac:dyDescent="0.2">
      <c r="A111" s="190" t="s">
        <v>178</v>
      </c>
      <c r="B111" s="107" t="s">
        <v>179</v>
      </c>
      <c r="C111" s="107"/>
      <c r="D111" s="191">
        <f>D112+D113+D115+D114</f>
        <v>2343255</v>
      </c>
    </row>
    <row r="112" spans="1:5" ht="30" x14ac:dyDescent="0.2">
      <c r="A112" s="190" t="s">
        <v>170</v>
      </c>
      <c r="B112" s="107" t="s">
        <v>179</v>
      </c>
      <c r="C112" s="107" t="s">
        <v>171</v>
      </c>
      <c r="D112" s="191">
        <f>Ведомст!G35</f>
        <v>1488012</v>
      </c>
    </row>
    <row r="113" spans="1:4" ht="30" x14ac:dyDescent="0.2">
      <c r="A113" s="192" t="s">
        <v>180</v>
      </c>
      <c r="B113" s="107" t="s">
        <v>179</v>
      </c>
      <c r="C113" s="107" t="s">
        <v>181</v>
      </c>
      <c r="D113" s="191">
        <f>Ведомст!G36</f>
        <v>744909</v>
      </c>
    </row>
    <row r="114" spans="1:4" s="241" customFormat="1" ht="15.75" x14ac:dyDescent="0.25">
      <c r="A114" s="192" t="s">
        <v>341</v>
      </c>
      <c r="B114" s="107" t="s">
        <v>179</v>
      </c>
      <c r="C114" s="107" t="s">
        <v>340</v>
      </c>
      <c r="D114" s="191">
        <f>Ведомст!G37</f>
        <v>25334</v>
      </c>
    </row>
    <row r="115" spans="1:4" ht="15" x14ac:dyDescent="0.25">
      <c r="A115" s="195" t="s">
        <v>172</v>
      </c>
      <c r="B115" s="107" t="s">
        <v>179</v>
      </c>
      <c r="C115" s="107" t="s">
        <v>173</v>
      </c>
      <c r="D115" s="191">
        <f>Ведомст!G38</f>
        <v>85000</v>
      </c>
    </row>
    <row r="116" spans="1:4" ht="45" x14ac:dyDescent="0.2">
      <c r="A116" s="127" t="s">
        <v>182</v>
      </c>
      <c r="B116" s="124" t="s">
        <v>183</v>
      </c>
      <c r="C116" s="107"/>
      <c r="D116" s="191">
        <f>D117</f>
        <v>1000</v>
      </c>
    </row>
    <row r="117" spans="1:4" ht="30" x14ac:dyDescent="0.2">
      <c r="A117" s="192" t="s">
        <v>180</v>
      </c>
      <c r="B117" s="124" t="s">
        <v>183</v>
      </c>
      <c r="C117" s="107" t="s">
        <v>181</v>
      </c>
      <c r="D117" s="191">
        <f>Ведомст!G39</f>
        <v>1000</v>
      </c>
    </row>
    <row r="118" spans="1:4" ht="57.75" customHeight="1" x14ac:dyDescent="0.2">
      <c r="A118" s="55" t="s">
        <v>352</v>
      </c>
      <c r="B118" s="57" t="s">
        <v>351</v>
      </c>
      <c r="C118" s="107"/>
      <c r="D118" s="191">
        <f>D119</f>
        <v>19922.759999999998</v>
      </c>
    </row>
    <row r="119" spans="1:4" ht="30.75" customHeight="1" x14ac:dyDescent="0.2">
      <c r="A119" s="192" t="s">
        <v>180</v>
      </c>
      <c r="B119" s="57" t="s">
        <v>351</v>
      </c>
      <c r="C119" s="107" t="s">
        <v>181</v>
      </c>
      <c r="D119" s="191">
        <f>Ведомст!G41</f>
        <v>19922.759999999998</v>
      </c>
    </row>
    <row r="120" spans="1:4" ht="48.75" customHeight="1" x14ac:dyDescent="0.2">
      <c r="A120" s="55" t="s">
        <v>352</v>
      </c>
      <c r="B120" s="57" t="s">
        <v>353</v>
      </c>
      <c r="C120" s="107"/>
      <c r="D120" s="191">
        <f>D121</f>
        <v>200</v>
      </c>
    </row>
    <row r="121" spans="1:4" ht="33.75" customHeight="1" x14ac:dyDescent="0.2">
      <c r="A121" s="192" t="s">
        <v>180</v>
      </c>
      <c r="B121" s="57" t="s">
        <v>353</v>
      </c>
      <c r="C121" s="107" t="s">
        <v>181</v>
      </c>
      <c r="D121" s="191">
        <f>Ведомст!G44</f>
        <v>200</v>
      </c>
    </row>
    <row r="122" spans="1:4" ht="46.5" hidden="1" customHeight="1" x14ac:dyDescent="0.2">
      <c r="A122" s="214" t="s">
        <v>184</v>
      </c>
      <c r="B122" s="115" t="s">
        <v>186</v>
      </c>
      <c r="C122" s="115"/>
      <c r="D122" s="197">
        <f>D123</f>
        <v>10000</v>
      </c>
    </row>
    <row r="123" spans="1:4" ht="34.5" customHeight="1" x14ac:dyDescent="0.25">
      <c r="A123" s="215" t="s">
        <v>187</v>
      </c>
      <c r="B123" s="107" t="s">
        <v>188</v>
      </c>
      <c r="C123" s="107"/>
      <c r="D123" s="191">
        <f>D124</f>
        <v>10000</v>
      </c>
    </row>
    <row r="124" spans="1:4" ht="23.25" hidden="1" customHeight="1" x14ac:dyDescent="0.25">
      <c r="A124" s="215" t="s">
        <v>189</v>
      </c>
      <c r="B124" s="107" t="s">
        <v>188</v>
      </c>
      <c r="C124" s="107" t="s">
        <v>190</v>
      </c>
      <c r="D124" s="191">
        <f>Ведомст!G49</f>
        <v>10000</v>
      </c>
    </row>
    <row r="125" spans="1:4" ht="36.75" customHeight="1" x14ac:dyDescent="0.2">
      <c r="A125" s="110" t="s">
        <v>191</v>
      </c>
      <c r="B125" s="115" t="s">
        <v>213</v>
      </c>
      <c r="C125" s="115"/>
      <c r="D125" s="197">
        <f>D126+D129+D135+D131+D133</f>
        <v>2492325</v>
      </c>
    </row>
    <row r="126" spans="1:4" ht="31.5" customHeight="1" x14ac:dyDescent="0.25">
      <c r="A126" s="112" t="s">
        <v>331</v>
      </c>
      <c r="B126" s="113" t="s">
        <v>242</v>
      </c>
      <c r="C126" s="107"/>
      <c r="D126" s="191">
        <f>D127+D128</f>
        <v>1252558</v>
      </c>
    </row>
    <row r="127" spans="1:4" ht="36" customHeight="1" x14ac:dyDescent="0.2">
      <c r="A127" s="190" t="s">
        <v>170</v>
      </c>
      <c r="B127" s="113" t="s">
        <v>242</v>
      </c>
      <c r="C127" s="107" t="s">
        <v>171</v>
      </c>
      <c r="D127" s="191">
        <f>Ведомст!G99</f>
        <v>1252558</v>
      </c>
    </row>
    <row r="128" spans="1:4" ht="21" customHeight="1" x14ac:dyDescent="0.25">
      <c r="A128" s="195" t="s">
        <v>172</v>
      </c>
      <c r="B128" s="113" t="s">
        <v>242</v>
      </c>
      <c r="C128" s="107" t="s">
        <v>173</v>
      </c>
      <c r="D128" s="191">
        <f>Ведомст!G100</f>
        <v>0</v>
      </c>
    </row>
    <row r="129" spans="1:4" ht="26.25" customHeight="1" x14ac:dyDescent="0.25">
      <c r="A129" s="121" t="s">
        <v>303</v>
      </c>
      <c r="B129" s="124" t="s">
        <v>304</v>
      </c>
      <c r="C129" s="124" t="s">
        <v>354</v>
      </c>
      <c r="D129" s="130">
        <v>1014367</v>
      </c>
    </row>
    <row r="130" spans="1:4" ht="30.75" customHeight="1" x14ac:dyDescent="0.2">
      <c r="A130" s="129" t="s">
        <v>342</v>
      </c>
      <c r="B130" s="124" t="s">
        <v>304</v>
      </c>
      <c r="C130" s="124" t="s">
        <v>305</v>
      </c>
      <c r="D130" s="130">
        <f>Ведомст!G164</f>
        <v>10000</v>
      </c>
    </row>
    <row r="131" spans="1:4" ht="42.75" customHeight="1" x14ac:dyDescent="0.2">
      <c r="A131" s="129" t="s">
        <v>307</v>
      </c>
      <c r="B131" s="124" t="s">
        <v>308</v>
      </c>
      <c r="C131" s="124"/>
      <c r="D131" s="130">
        <f>D132</f>
        <v>10000</v>
      </c>
    </row>
    <row r="132" spans="1:4" ht="34.5" customHeight="1" x14ac:dyDescent="0.25">
      <c r="A132" s="112" t="s">
        <v>284</v>
      </c>
      <c r="B132" s="124" t="s">
        <v>308</v>
      </c>
      <c r="C132" s="124" t="s">
        <v>285</v>
      </c>
      <c r="D132" s="130">
        <f>Ведомст!G168</f>
        <v>10000</v>
      </c>
    </row>
    <row r="133" spans="1:4" ht="0.75" customHeight="1" x14ac:dyDescent="0.2">
      <c r="A133" s="129" t="s">
        <v>320</v>
      </c>
      <c r="B133" s="124" t="s">
        <v>321</v>
      </c>
      <c r="C133" s="124"/>
      <c r="D133" s="130">
        <f>D134</f>
        <v>0</v>
      </c>
    </row>
    <row r="134" spans="1:4" ht="15" hidden="1" x14ac:dyDescent="0.2">
      <c r="A134" s="129" t="s">
        <v>322</v>
      </c>
      <c r="B134" s="124" t="s">
        <v>321</v>
      </c>
      <c r="C134" s="124" t="s">
        <v>332</v>
      </c>
      <c r="D134" s="130">
        <f>Ведомст!G180</f>
        <v>0</v>
      </c>
    </row>
    <row r="135" spans="1:4" ht="30" x14ac:dyDescent="0.2">
      <c r="A135" s="129" t="s">
        <v>333</v>
      </c>
      <c r="B135" s="124" t="s">
        <v>215</v>
      </c>
      <c r="C135" s="124"/>
      <c r="D135" s="130">
        <f>D136+D137</f>
        <v>215400</v>
      </c>
    </row>
    <row r="136" spans="1:4" ht="30" x14ac:dyDescent="0.2">
      <c r="A136" s="129" t="s">
        <v>334</v>
      </c>
      <c r="B136" s="124" t="s">
        <v>215</v>
      </c>
      <c r="C136" s="124" t="s">
        <v>171</v>
      </c>
      <c r="D136" s="130">
        <v>193000</v>
      </c>
    </row>
    <row r="137" spans="1:4" ht="30" x14ac:dyDescent="0.2">
      <c r="A137" s="192" t="s">
        <v>180</v>
      </c>
      <c r="B137" s="124" t="s">
        <v>215</v>
      </c>
      <c r="C137" s="107" t="s">
        <v>181</v>
      </c>
      <c r="D137" s="191">
        <f>Ведомст!G68</f>
        <v>22400</v>
      </c>
    </row>
    <row r="138" spans="1:4" ht="15.75" x14ac:dyDescent="0.25">
      <c r="A138" s="238" t="s">
        <v>335</v>
      </c>
      <c r="B138" s="239"/>
      <c r="C138" s="238"/>
      <c r="D138" s="240">
        <f>D105+D21</f>
        <v>23643113.02</v>
      </c>
    </row>
    <row r="140" spans="1:4" x14ac:dyDescent="0.2">
      <c r="D140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PC1</cp:lastModifiedBy>
  <cp:lastPrinted>2024-06-27T01:49:40Z</cp:lastPrinted>
  <dcterms:created xsi:type="dcterms:W3CDTF">2016-05-26T07:11:20Z</dcterms:created>
  <dcterms:modified xsi:type="dcterms:W3CDTF">2024-07-02T01:37:49Z</dcterms:modified>
</cp:coreProperties>
</file>